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40" windowWidth="28035" windowHeight="11985"/>
  </bookViews>
  <sheets>
    <sheet name="총괄표" sheetId="1" r:id="rId1"/>
    <sheet name="세입예산서" sheetId="2" r:id="rId2"/>
    <sheet name="세출예산서" sheetId="3" r:id="rId3"/>
  </sheets>
  <definedNames>
    <definedName name="_xlnm.Print_Area" localSheetId="2">세출예산서!$A$1:$G$39</definedName>
  </definedNames>
  <calcPr calcId="145621"/>
</workbook>
</file>

<file path=xl/calcChain.xml><?xml version="1.0" encoding="utf-8"?>
<calcChain xmlns="http://schemas.openxmlformats.org/spreadsheetml/2006/main">
  <c r="F22" i="3"/>
  <c r="F39"/>
  <c r="F34"/>
  <c r="F33"/>
  <c r="F27"/>
  <c r="G10" i="1" l="1"/>
  <c r="D10"/>
  <c r="E13" i="2" l="1"/>
  <c r="D13"/>
  <c r="E9"/>
  <c r="E10" s="1"/>
  <c r="E20" s="1"/>
  <c r="D9"/>
  <c r="D10" s="1"/>
  <c r="D20" s="1"/>
  <c r="D39" i="3"/>
  <c r="D22"/>
  <c r="E38"/>
  <c r="D38"/>
  <c r="E37"/>
  <c r="D34"/>
  <c r="E33"/>
  <c r="E34" s="1"/>
  <c r="E39" s="1"/>
  <c r="E21"/>
  <c r="D21"/>
  <c r="E14"/>
  <c r="D14"/>
  <c r="E11"/>
  <c r="E22" s="1"/>
  <c r="D11"/>
  <c r="D33"/>
  <c r="D37"/>
  <c r="F5"/>
  <c r="F7"/>
  <c r="F8"/>
  <c r="F9"/>
  <c r="F10"/>
  <c r="F12"/>
  <c r="F13"/>
  <c r="F15"/>
  <c r="F16"/>
  <c r="F17"/>
  <c r="F18"/>
  <c r="F20"/>
  <c r="F28"/>
  <c r="F30"/>
  <c r="F32"/>
</calcChain>
</file>

<file path=xl/sharedStrings.xml><?xml version="1.0" encoding="utf-8"?>
<sst xmlns="http://schemas.openxmlformats.org/spreadsheetml/2006/main" count="153" uniqueCount="110">
  <si>
    <t>과목</t>
  </si>
  <si>
    <t>산출근거</t>
  </si>
  <si>
    <t>관</t>
  </si>
  <si>
    <t>항</t>
  </si>
  <si>
    <t>목</t>
  </si>
  <si>
    <t>보조금</t>
  </si>
  <si>
    <t>국고보조금</t>
  </si>
  <si>
    <t>시도보조금</t>
  </si>
  <si>
    <t>시군구보조금</t>
  </si>
  <si>
    <t>기타보조금</t>
  </si>
  <si>
    <t>소계</t>
  </si>
  <si>
    <t>합계</t>
  </si>
  <si>
    <t>후원금</t>
  </si>
  <si>
    <t>비지정후원금</t>
  </si>
  <si>
    <t>전입금</t>
  </si>
  <si>
    <t>잡수입</t>
  </si>
  <si>
    <t>총계</t>
  </si>
  <si>
    <t>순번</t>
  </si>
  <si>
    <t>세입</t>
  </si>
  <si>
    <t>세출</t>
  </si>
  <si>
    <t>예산액</t>
  </si>
  <si>
    <t>보조금수입</t>
  </si>
  <si>
    <t>사무비</t>
  </si>
  <si>
    <t>후원금수입</t>
  </si>
  <si>
    <t>재산조성비</t>
  </si>
  <si>
    <t>시설비</t>
  </si>
  <si>
    <t>사업비</t>
  </si>
  <si>
    <t>반환금 및 예비비</t>
  </si>
  <si>
    <t>세입 합계</t>
  </si>
  <si>
    <t>세출합계</t>
  </si>
  <si>
    <t>예비비 및 기타(반환금)</t>
    <phoneticPr fontId="3" type="noConversion"/>
  </si>
  <si>
    <t>이월금
(전년도후원금)</t>
    <phoneticPr fontId="3" type="noConversion"/>
  </si>
  <si>
    <t>법인전입금
(후원금)</t>
    <phoneticPr fontId="3" type="noConversion"/>
  </si>
  <si>
    <t>총 계</t>
  </si>
  <si>
    <t>급여</t>
  </si>
  <si>
    <t>제수당</t>
  </si>
  <si>
    <t>사회보험</t>
  </si>
  <si>
    <t>대우수당</t>
    <phoneticPr fontId="3" type="noConversion"/>
  </si>
  <si>
    <t>기관운영비</t>
  </si>
  <si>
    <t>회의비</t>
  </si>
  <si>
    <t>여비</t>
  </si>
  <si>
    <t>수용비 및 수수료</t>
  </si>
  <si>
    <t>차량비</t>
  </si>
  <si>
    <t>공공요금</t>
  </si>
  <si>
    <t>제세공과금</t>
  </si>
  <si>
    <t>기타운영비</t>
  </si>
  <si>
    <t>자산취득비</t>
  </si>
  <si>
    <t>시설장비 유지비</t>
  </si>
  <si>
    <t>교육사업</t>
  </si>
  <si>
    <t>문화사업</t>
  </si>
  <si>
    <t>방문교육사업</t>
  </si>
  <si>
    <t>통번역지원사업</t>
  </si>
  <si>
    <t>언어발달지원사업</t>
    <phoneticPr fontId="3" type="noConversion"/>
  </si>
  <si>
    <t>한국어교육사업</t>
    <phoneticPr fontId="3" type="noConversion"/>
  </si>
  <si>
    <t>예비비</t>
  </si>
  <si>
    <t>반환금</t>
  </si>
  <si>
    <t>사업비</t>
    <phoneticPr fontId="3" type="noConversion"/>
  </si>
  <si>
    <t>인건비</t>
    <phoneticPr fontId="3" type="noConversion"/>
  </si>
  <si>
    <t>업무추진비</t>
    <phoneticPr fontId="3" type="noConversion"/>
  </si>
  <si>
    <t>일반운영비</t>
    <phoneticPr fontId="3" type="noConversion"/>
  </si>
  <si>
    <t>사무비</t>
    <phoneticPr fontId="3" type="noConversion"/>
  </si>
  <si>
    <t>퇴직금 및 
퇴직적립금</t>
    <phoneticPr fontId="3" type="noConversion"/>
  </si>
  <si>
    <t>재산
조성비</t>
    <phoneticPr fontId="3" type="noConversion"/>
  </si>
  <si>
    <t>예비비</t>
    <phoneticPr fontId="3" type="noConversion"/>
  </si>
  <si>
    <t>시설비</t>
    <phoneticPr fontId="3" type="noConversion"/>
  </si>
  <si>
    <t>△750</t>
    <phoneticPr fontId="3" type="noConversion"/>
  </si>
  <si>
    <t>△750</t>
    <phoneticPr fontId="3" type="noConversion"/>
  </si>
  <si>
    <t>△750</t>
    <phoneticPr fontId="3" type="noConversion"/>
  </si>
  <si>
    <t>3. 2017년 세출예산서</t>
    <phoneticPr fontId="3" type="noConversion"/>
  </si>
  <si>
    <t>2. 2017년 세입예산서</t>
    <phoneticPr fontId="3" type="noConversion"/>
  </si>
  <si>
    <t>1. 2017년 영동군다문화가족지원센터 예산총괄표</t>
    <phoneticPr fontId="3" type="noConversion"/>
  </si>
  <si>
    <t>처우개선비 및
 대우수당</t>
    <phoneticPr fontId="3" type="noConversion"/>
  </si>
  <si>
    <t>후원금+후원금이월금</t>
    <phoneticPr fontId="3" type="noConversion"/>
  </si>
  <si>
    <t>산출근거</t>
    <phoneticPr fontId="3" type="noConversion"/>
  </si>
  <si>
    <t>국민연금, 건강보험
고용보험, 산재보험</t>
    <phoneticPr fontId="3" type="noConversion"/>
  </si>
  <si>
    <t>가족수당 80*1명*12회 
            40*1명*12회</t>
    <phoneticPr fontId="3" type="noConversion"/>
  </si>
  <si>
    <t>대우수당 150*2명*12회
            140*2명*12회</t>
    <phoneticPr fontId="3" type="noConversion"/>
  </si>
  <si>
    <t>명절수당 100*6명*2회
대우수당(특성화)
            100*2명*12회</t>
    <phoneticPr fontId="3" type="noConversion"/>
  </si>
  <si>
    <t>기관운영 및 유관기관과의 
업무협의 200*12개월</t>
    <phoneticPr fontId="3" type="noConversion"/>
  </si>
  <si>
    <t>센터     2,785*1명*12회
            2,035*1명*6회
            1,625*1명*6회
            1,805*1명*12회 
            1,505*1명*12회
통번역    1,353*1명*12회
언어발달 1,800*1명*12회
한국어    576*1명*10회</t>
    <phoneticPr fontId="3" type="noConversion"/>
  </si>
  <si>
    <t>센터      7,925/12개월*12회
통번역    1,353/12개월*12회
언어발달 1,800/12개월*12회</t>
    <phoneticPr fontId="3" type="noConversion"/>
  </si>
  <si>
    <t>(단위:천원)</t>
    <phoneticPr fontId="3" type="noConversion"/>
  </si>
  <si>
    <t xml:space="preserve">센터      70*42회
방문지도사 교통비
            128*6명*10회
통번역    70*1명*15회
언어발달 75*1명*8회
한국어    75*1명*4회
초등       100*2명*8회 </t>
    <phoneticPr fontId="3" type="noConversion"/>
  </si>
  <si>
    <t>복사용지, 사무용품 
신문대금, 등기및 우편 
기타수용비(복사기,토너,생수등)</t>
    <phoneticPr fontId="3" type="noConversion"/>
  </si>
  <si>
    <t xml:space="preserve">충다협회비, 민원접대
기타운영비 등 </t>
    <phoneticPr fontId="3" type="noConversion"/>
  </si>
  <si>
    <t xml:space="preserve">급여 800*6명*10회
사회보험 6명*10회
퇴직금 4,800/12개월*10회
교육비(수시,보수,연수) 
교재 및 교구 구입 , 평가회         </t>
    <phoneticPr fontId="3" type="noConversion"/>
  </si>
  <si>
    <t>강사료 25*4명*100시간
평가발표 회 및 종강식</t>
    <phoneticPr fontId="3" type="noConversion"/>
  </si>
  <si>
    <t>친정나들이 20,000
세계인의 날 12,000
재능활동 5,000
다문화가족학교 5,000
지역연예사업/ 후원금300
세계인의 날/ 후원금3,500
리더쉽캠프/ 1,500</t>
    <phoneticPr fontId="3" type="noConversion"/>
  </si>
  <si>
    <t>전화, 인터넷 통신비 175*12회</t>
    <phoneticPr fontId="3" type="noConversion"/>
  </si>
  <si>
    <t>유류비 센터    100*10회
         한국어 50*2대*15회 
                  30*1대*15회
수리정비 및 소모품 200*3대</t>
    <phoneticPr fontId="3" type="noConversion"/>
  </si>
  <si>
    <t>운영위원회의비    7*20명*4회
운영위원참석수당 50*28회
자문위원회의비    7*20명*3회</t>
    <phoneticPr fontId="3" type="noConversion"/>
  </si>
  <si>
    <t>교재 및 교구 구입
평가도구, 평가지, 부모교육</t>
    <phoneticPr fontId="3" type="noConversion"/>
  </si>
  <si>
    <t>배상보험 40*1회
신원보증 70*2명
화재보험 20*1회
자동차보험 530*1대
               1,300*2대
자동차세 80*3대
환경부담금 25*2대*2회</t>
    <phoneticPr fontId="3" type="noConversion"/>
  </si>
  <si>
    <t>전년도 예산액
(A)</t>
  </si>
  <si>
    <t>전년도 예산액
(A)</t>
    <phoneticPr fontId="3" type="noConversion"/>
  </si>
  <si>
    <t>당해연도 예산액
(B)</t>
  </si>
  <si>
    <t>당해연도 예산액
(B)</t>
    <phoneticPr fontId="3" type="noConversion"/>
  </si>
  <si>
    <t>증감
(B-A)</t>
  </si>
  <si>
    <t>증감
(B-A)</t>
    <phoneticPr fontId="3" type="noConversion"/>
  </si>
  <si>
    <t>△2,339</t>
    <phoneticPr fontId="3" type="noConversion"/>
  </si>
  <si>
    <t>△580</t>
    <phoneticPr fontId="3" type="noConversion"/>
  </si>
  <si>
    <t>△7,843</t>
    <phoneticPr fontId="3" type="noConversion"/>
  </si>
  <si>
    <t>△2,125</t>
    <phoneticPr fontId="3" type="noConversion"/>
  </si>
  <si>
    <t>△10,752</t>
    <phoneticPr fontId="3" type="noConversion"/>
  </si>
  <si>
    <t>△1,278</t>
    <phoneticPr fontId="3" type="noConversion"/>
  </si>
  <si>
    <t>△12,030</t>
    <phoneticPr fontId="3" type="noConversion"/>
  </si>
  <si>
    <t>△12,030</t>
    <phoneticPr fontId="3" type="noConversion"/>
  </si>
  <si>
    <t>△1,320</t>
    <phoneticPr fontId="3" type="noConversion"/>
  </si>
  <si>
    <t>센터운영 (나형): 130,046
방문교육: 69,282
통번역: 21,375
언어발달: 29,456
한국어: 22,162
초등학습: 23,000
친정나들이: 20,000
세계인의 날: 12,000
재능활동: 5,000
다문화가족학교:5,000
국적취득대비반:2,000
대우수당:6960
처우개선 및 대우수당:3,600
행복가족상담사업:20,000</t>
    <phoneticPr fontId="3" type="noConversion"/>
  </si>
  <si>
    <t xml:space="preserve">초등학습 20,000
행복가족상담 20,000
국적취득대비반 2,000
부모자녀/ 후원금500
자녀교육/ 후원금300
이중언어/ 후원금600
가족의사소통/ 후원금300
가족관계향상/ 후원금300
성평등,배우자부부/ 후원금500
법률,인권/ 후원금200 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</si>
</sst>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#,##0;[Red]#,##0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41" fontId="4" fillId="2" borderId="4" xfId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41" fontId="4" fillId="2" borderId="9" xfId="1" applyFont="1" applyFill="1" applyBorder="1" applyAlignment="1">
      <alignment horizontal="right" vertical="center" wrapText="1"/>
    </xf>
    <xf numFmtId="41" fontId="4" fillId="2" borderId="3" xfId="1" applyFont="1" applyFill="1" applyBorder="1" applyAlignment="1">
      <alignment horizontal="right" vertical="center" wrapText="1"/>
    </xf>
    <xf numFmtId="176" fontId="4" fillId="2" borderId="4" xfId="1" applyNumberFormat="1" applyFont="1" applyFill="1" applyBorder="1" applyAlignment="1">
      <alignment horizontal="right" vertical="center" wrapText="1"/>
    </xf>
    <xf numFmtId="177" fontId="4" fillId="2" borderId="9" xfId="0" applyNumberFormat="1" applyFont="1" applyFill="1" applyBorder="1" applyAlignment="1">
      <alignment horizontal="right" vertical="center" wrapText="1"/>
    </xf>
    <xf numFmtId="177" fontId="4" fillId="2" borderId="9" xfId="1" applyNumberFormat="1" applyFont="1" applyFill="1" applyBorder="1" applyAlignment="1">
      <alignment horizontal="right" vertical="center" wrapText="1"/>
    </xf>
    <xf numFmtId="177" fontId="4" fillId="2" borderId="4" xfId="0" applyNumberFormat="1" applyFont="1" applyFill="1" applyBorder="1" applyAlignment="1">
      <alignment horizontal="right" vertical="center" wrapText="1"/>
    </xf>
    <xf numFmtId="177" fontId="4" fillId="2" borderId="4" xfId="1" applyNumberFormat="1" applyFont="1" applyFill="1" applyBorder="1" applyAlignment="1">
      <alignment horizontal="right" vertical="center" wrapText="1"/>
    </xf>
    <xf numFmtId="177" fontId="4" fillId="2" borderId="5" xfId="0" applyNumberFormat="1" applyFont="1" applyFill="1" applyBorder="1" applyAlignment="1">
      <alignment horizontal="right" vertical="center" wrapText="1"/>
    </xf>
    <xf numFmtId="177" fontId="4" fillId="2" borderId="2" xfId="1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177" fontId="4" fillId="2" borderId="3" xfId="1" applyNumberFormat="1" applyFont="1" applyFill="1" applyBorder="1" applyAlignment="1">
      <alignment horizontal="right" vertical="center" wrapText="1"/>
    </xf>
    <xf numFmtId="177" fontId="4" fillId="2" borderId="29" xfId="0" applyNumberFormat="1" applyFont="1" applyFill="1" applyBorder="1" applyAlignment="1">
      <alignment horizontal="right" vertical="center" wrapText="1"/>
    </xf>
    <xf numFmtId="41" fontId="4" fillId="2" borderId="29" xfId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5" xfId="0" applyNumberFormat="1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176" fontId="2" fillId="2" borderId="29" xfId="0" applyNumberFormat="1" applyFont="1" applyFill="1" applyBorder="1" applyAlignment="1">
      <alignment horizontal="right" vertical="center" wrapText="1"/>
    </xf>
    <xf numFmtId="176" fontId="2" fillId="2" borderId="24" xfId="0" applyNumberFormat="1" applyFont="1" applyFill="1" applyBorder="1" applyAlignment="1">
      <alignment horizontal="right" vertical="center" wrapText="1"/>
    </xf>
    <xf numFmtId="3" fontId="2" fillId="2" borderId="29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3" fontId="2" fillId="2" borderId="30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41" fontId="4" fillId="2" borderId="2" xfId="1" applyFont="1" applyFill="1" applyBorder="1" applyAlignment="1">
      <alignment horizontal="right" vertical="center" wrapText="1"/>
    </xf>
    <xf numFmtId="176" fontId="2" fillId="2" borderId="34" xfId="0" applyNumberFormat="1" applyFont="1" applyFill="1" applyBorder="1" applyAlignment="1">
      <alignment horizontal="right" vertical="center" wrapText="1"/>
    </xf>
    <xf numFmtId="0" fontId="10" fillId="2" borderId="10" xfId="1" applyNumberFormat="1" applyFont="1" applyFill="1" applyBorder="1" applyAlignment="1">
      <alignment vertical="center" wrapText="1"/>
    </xf>
    <xf numFmtId="0" fontId="10" fillId="2" borderId="12" xfId="1" applyNumberFormat="1" applyFont="1" applyFill="1" applyBorder="1" applyAlignment="1">
      <alignment vertical="center" wrapText="1"/>
    </xf>
    <xf numFmtId="0" fontId="10" fillId="2" borderId="18" xfId="1" applyNumberFormat="1" applyFont="1" applyFill="1" applyBorder="1" applyAlignment="1">
      <alignment vertical="center" wrapText="1"/>
    </xf>
    <xf numFmtId="0" fontId="10" fillId="2" borderId="22" xfId="1" applyNumberFormat="1" applyFont="1" applyFill="1" applyBorder="1" applyAlignment="1">
      <alignment vertical="center" wrapText="1"/>
    </xf>
    <xf numFmtId="0" fontId="10" fillId="2" borderId="21" xfId="1" applyNumberFormat="1" applyFont="1" applyFill="1" applyBorder="1" applyAlignment="1">
      <alignment vertical="center" wrapText="1"/>
    </xf>
    <xf numFmtId="0" fontId="10" fillId="2" borderId="30" xfId="1" applyNumberFormat="1" applyFont="1" applyFill="1" applyBorder="1" applyAlignment="1">
      <alignment vertical="center" wrapText="1"/>
    </xf>
    <xf numFmtId="41" fontId="4" fillId="2" borderId="39" xfId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176" fontId="4" fillId="2" borderId="9" xfId="1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176" fontId="4" fillId="2" borderId="5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righ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tabSelected="1" zoomScaleNormal="100" workbookViewId="0">
      <selection activeCell="B17" sqref="B17"/>
    </sheetView>
  </sheetViews>
  <sheetFormatPr defaultRowHeight="16.5"/>
  <cols>
    <col min="1" max="1" width="13.625" customWidth="1"/>
    <col min="2" max="2" width="14" customWidth="1"/>
    <col min="3" max="3" width="14.125" customWidth="1"/>
    <col min="4" max="4" width="13.625" customWidth="1"/>
    <col min="5" max="5" width="15" customWidth="1"/>
    <col min="6" max="6" width="15.875" customWidth="1"/>
    <col min="7" max="7" width="13.625" customWidth="1"/>
  </cols>
  <sheetData>
    <row r="1" spans="1:7" ht="30" customHeight="1">
      <c r="A1" s="73" t="s">
        <v>70</v>
      </c>
      <c r="B1" s="73"/>
      <c r="C1" s="73"/>
      <c r="D1" s="73"/>
      <c r="E1" s="73"/>
      <c r="F1" s="73"/>
      <c r="G1" s="73"/>
    </row>
    <row r="2" spans="1:7" ht="30" customHeight="1" thickBot="1">
      <c r="A2" s="80" t="s">
        <v>81</v>
      </c>
      <c r="B2" s="80"/>
      <c r="C2" s="80"/>
      <c r="D2" s="80"/>
      <c r="E2" s="80"/>
      <c r="F2" s="80"/>
      <c r="G2" s="80"/>
    </row>
    <row r="3" spans="1:7" ht="30" customHeight="1">
      <c r="A3" s="76" t="s">
        <v>17</v>
      </c>
      <c r="B3" s="78" t="s">
        <v>18</v>
      </c>
      <c r="C3" s="78"/>
      <c r="D3" s="78"/>
      <c r="E3" s="78" t="s">
        <v>19</v>
      </c>
      <c r="F3" s="78"/>
      <c r="G3" s="79"/>
    </row>
    <row r="4" spans="1:7" ht="30" customHeight="1" thickBot="1">
      <c r="A4" s="77"/>
      <c r="B4" s="26" t="s">
        <v>2</v>
      </c>
      <c r="C4" s="26" t="s">
        <v>3</v>
      </c>
      <c r="D4" s="26" t="s">
        <v>20</v>
      </c>
      <c r="E4" s="26" t="s">
        <v>2</v>
      </c>
      <c r="F4" s="26" t="s">
        <v>3</v>
      </c>
      <c r="G4" s="39" t="s">
        <v>20</v>
      </c>
    </row>
    <row r="5" spans="1:7" ht="30" customHeight="1">
      <c r="A5" s="22">
        <v>1</v>
      </c>
      <c r="B5" s="23" t="s">
        <v>21</v>
      </c>
      <c r="C5" s="23" t="s">
        <v>21</v>
      </c>
      <c r="D5" s="27">
        <v>369881</v>
      </c>
      <c r="E5" s="23" t="s">
        <v>22</v>
      </c>
      <c r="F5" s="23" t="s">
        <v>22</v>
      </c>
      <c r="G5" s="51">
        <v>214855</v>
      </c>
    </row>
    <row r="6" spans="1:7" ht="30" customHeight="1">
      <c r="A6" s="20">
        <v>2</v>
      </c>
      <c r="B6" s="1" t="s">
        <v>23</v>
      </c>
      <c r="C6" s="1" t="s">
        <v>23</v>
      </c>
      <c r="D6" s="41">
        <v>4830</v>
      </c>
      <c r="E6" s="1" t="s">
        <v>24</v>
      </c>
      <c r="F6" s="1" t="s">
        <v>25</v>
      </c>
      <c r="G6" s="30">
        <v>0</v>
      </c>
    </row>
    <row r="7" spans="1:7" ht="30" customHeight="1">
      <c r="A7" s="20">
        <v>3</v>
      </c>
      <c r="B7" s="1" t="s">
        <v>14</v>
      </c>
      <c r="C7" s="1" t="s">
        <v>14</v>
      </c>
      <c r="D7" s="29">
        <v>0</v>
      </c>
      <c r="E7" s="1" t="s">
        <v>26</v>
      </c>
      <c r="F7" s="1" t="s">
        <v>26</v>
      </c>
      <c r="G7" s="52">
        <v>163026</v>
      </c>
    </row>
    <row r="8" spans="1:7" ht="32.25" customHeight="1">
      <c r="A8" s="20">
        <v>4</v>
      </c>
      <c r="B8" s="1" t="s">
        <v>31</v>
      </c>
      <c r="C8" s="1" t="s">
        <v>31</v>
      </c>
      <c r="D8" s="53">
        <v>3170</v>
      </c>
      <c r="E8" s="1" t="s">
        <v>30</v>
      </c>
      <c r="F8" s="40" t="s">
        <v>27</v>
      </c>
      <c r="G8" s="54">
        <v>0</v>
      </c>
    </row>
    <row r="9" spans="1:7" ht="30" customHeight="1" thickBot="1">
      <c r="A9" s="21">
        <v>5</v>
      </c>
      <c r="B9" s="8" t="s">
        <v>15</v>
      </c>
      <c r="C9" s="8" t="s">
        <v>15</v>
      </c>
      <c r="D9" s="31">
        <v>0</v>
      </c>
      <c r="E9" s="8"/>
      <c r="F9" s="8"/>
      <c r="G9" s="32"/>
    </row>
    <row r="10" spans="1:7" ht="30" customHeight="1" thickBot="1">
      <c r="A10" s="74" t="s">
        <v>28</v>
      </c>
      <c r="B10" s="75"/>
      <c r="C10" s="75"/>
      <c r="D10" s="50">
        <f>D5+D6+D8</f>
        <v>377881</v>
      </c>
      <c r="E10" s="75" t="s">
        <v>29</v>
      </c>
      <c r="F10" s="75"/>
      <c r="G10" s="55">
        <f>G5+G7</f>
        <v>377881</v>
      </c>
    </row>
  </sheetData>
  <mergeCells count="7">
    <mergeCell ref="A1:G1"/>
    <mergeCell ref="A10:C10"/>
    <mergeCell ref="E10:F10"/>
    <mergeCell ref="A3:A4"/>
    <mergeCell ref="B3:D3"/>
    <mergeCell ref="E3:G3"/>
    <mergeCell ref="A2:G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zoomScaleNormal="100" workbookViewId="0">
      <selection activeCell="O11" sqref="O11"/>
    </sheetView>
  </sheetViews>
  <sheetFormatPr defaultRowHeight="16.5"/>
  <cols>
    <col min="1" max="3" width="13.625" customWidth="1"/>
    <col min="4" max="6" width="14.625" customWidth="1"/>
    <col min="7" max="7" width="17.75" customWidth="1"/>
  </cols>
  <sheetData>
    <row r="1" spans="1:7" ht="30" customHeight="1">
      <c r="A1" s="96" t="s">
        <v>69</v>
      </c>
      <c r="B1" s="96"/>
      <c r="C1" s="96"/>
      <c r="D1" s="96"/>
      <c r="E1" s="96"/>
      <c r="F1" s="96"/>
      <c r="G1" s="96"/>
    </row>
    <row r="2" spans="1:7" ht="30" customHeight="1" thickBot="1">
      <c r="A2" s="80" t="s">
        <v>81</v>
      </c>
      <c r="B2" s="80"/>
      <c r="C2" s="80"/>
      <c r="D2" s="80"/>
      <c r="E2" s="80"/>
      <c r="F2" s="80"/>
      <c r="G2" s="80"/>
    </row>
    <row r="3" spans="1:7" ht="30" customHeight="1">
      <c r="A3" s="76" t="s">
        <v>0</v>
      </c>
      <c r="B3" s="78"/>
      <c r="C3" s="78"/>
      <c r="D3" s="78" t="s">
        <v>94</v>
      </c>
      <c r="E3" s="78" t="s">
        <v>96</v>
      </c>
      <c r="F3" s="78" t="s">
        <v>98</v>
      </c>
      <c r="G3" s="86" t="s">
        <v>1</v>
      </c>
    </row>
    <row r="4" spans="1:7" ht="30" customHeight="1" thickBot="1">
      <c r="A4" s="25" t="s">
        <v>2</v>
      </c>
      <c r="B4" s="26" t="s">
        <v>3</v>
      </c>
      <c r="C4" s="26" t="s">
        <v>4</v>
      </c>
      <c r="D4" s="95"/>
      <c r="E4" s="95"/>
      <c r="F4" s="95"/>
      <c r="G4" s="88"/>
    </row>
    <row r="5" spans="1:7" ht="30" customHeight="1">
      <c r="A5" s="89" t="s">
        <v>5</v>
      </c>
      <c r="B5" s="92" t="s">
        <v>5</v>
      </c>
      <c r="C5" s="23" t="s">
        <v>6</v>
      </c>
      <c r="D5" s="27">
        <v>166954</v>
      </c>
      <c r="E5" s="27">
        <v>164615</v>
      </c>
      <c r="F5" s="43" t="s">
        <v>99</v>
      </c>
      <c r="G5" s="81" t="s">
        <v>108</v>
      </c>
    </row>
    <row r="6" spans="1:7" ht="30" customHeight="1">
      <c r="A6" s="90"/>
      <c r="B6" s="93"/>
      <c r="C6" s="1" t="s">
        <v>7</v>
      </c>
      <c r="D6" s="41">
        <v>36552</v>
      </c>
      <c r="E6" s="41">
        <v>47818</v>
      </c>
      <c r="F6" s="43">
        <v>1266</v>
      </c>
      <c r="G6" s="84"/>
    </row>
    <row r="7" spans="1:7" ht="30" customHeight="1">
      <c r="A7" s="90"/>
      <c r="B7" s="93"/>
      <c r="C7" s="1" t="s">
        <v>8</v>
      </c>
      <c r="D7" s="41">
        <v>145927</v>
      </c>
      <c r="E7" s="41">
        <v>157448</v>
      </c>
      <c r="F7" s="43">
        <v>1521</v>
      </c>
      <c r="G7" s="84"/>
    </row>
    <row r="8" spans="1:7" ht="30" customHeight="1">
      <c r="A8" s="90"/>
      <c r="B8" s="93"/>
      <c r="C8" s="1" t="s">
        <v>9</v>
      </c>
      <c r="D8" s="29">
        <v>0</v>
      </c>
      <c r="E8" s="29">
        <v>0</v>
      </c>
      <c r="F8" s="43">
        <v>0</v>
      </c>
      <c r="G8" s="84"/>
    </row>
    <row r="9" spans="1:7" ht="30" customHeight="1">
      <c r="A9" s="90"/>
      <c r="B9" s="93"/>
      <c r="C9" s="1" t="s">
        <v>10</v>
      </c>
      <c r="D9" s="41">
        <f>SUM(D5:D8)</f>
        <v>349433</v>
      </c>
      <c r="E9" s="41">
        <f>SUM(E5:E8)</f>
        <v>369881</v>
      </c>
      <c r="F9" s="43">
        <v>448</v>
      </c>
      <c r="G9" s="84"/>
    </row>
    <row r="10" spans="1:7" ht="30" customHeight="1" thickBot="1">
      <c r="A10" s="91"/>
      <c r="B10" s="94" t="s">
        <v>11</v>
      </c>
      <c r="C10" s="94"/>
      <c r="D10" s="42">
        <f>D9</f>
        <v>349433</v>
      </c>
      <c r="E10" s="42">
        <f>E9</f>
        <v>369881</v>
      </c>
      <c r="F10" s="44">
        <v>448</v>
      </c>
      <c r="G10" s="85"/>
    </row>
    <row r="11" spans="1:7" ht="30" customHeight="1">
      <c r="A11" s="76" t="s">
        <v>12</v>
      </c>
      <c r="B11" s="78" t="s">
        <v>12</v>
      </c>
      <c r="C11" s="24" t="s">
        <v>13</v>
      </c>
      <c r="D11" s="49">
        <v>7030</v>
      </c>
      <c r="E11" s="49">
        <v>8000</v>
      </c>
      <c r="F11" s="49">
        <v>970</v>
      </c>
      <c r="G11" s="81" t="s">
        <v>72</v>
      </c>
    </row>
    <row r="12" spans="1:7" ht="30" customHeight="1">
      <c r="A12" s="90"/>
      <c r="B12" s="93"/>
      <c r="C12" s="1" t="s">
        <v>10</v>
      </c>
      <c r="D12" s="58">
        <v>7030</v>
      </c>
      <c r="E12" s="58">
        <v>8000</v>
      </c>
      <c r="F12" s="44">
        <v>970</v>
      </c>
      <c r="G12" s="82"/>
    </row>
    <row r="13" spans="1:7" ht="30" customHeight="1" thickBot="1">
      <c r="A13" s="77"/>
      <c r="B13" s="95" t="s">
        <v>11</v>
      </c>
      <c r="C13" s="95"/>
      <c r="D13" s="46">
        <f>D12</f>
        <v>7030</v>
      </c>
      <c r="E13" s="46">
        <f>E12</f>
        <v>8000</v>
      </c>
      <c r="F13" s="46">
        <v>970</v>
      </c>
      <c r="G13" s="83"/>
    </row>
    <row r="14" spans="1:7" ht="30" customHeight="1">
      <c r="A14" s="76" t="s">
        <v>14</v>
      </c>
      <c r="B14" s="78" t="s">
        <v>14</v>
      </c>
      <c r="C14" s="24" t="s">
        <v>32</v>
      </c>
      <c r="D14" s="33">
        <v>0</v>
      </c>
      <c r="E14" s="33">
        <v>0</v>
      </c>
      <c r="F14" s="45">
        <v>0</v>
      </c>
      <c r="G14" s="86"/>
    </row>
    <row r="15" spans="1:7" ht="30" customHeight="1">
      <c r="A15" s="90"/>
      <c r="B15" s="93"/>
      <c r="C15" s="1" t="s">
        <v>10</v>
      </c>
      <c r="D15" s="29">
        <v>0</v>
      </c>
      <c r="E15" s="29">
        <v>0</v>
      </c>
      <c r="F15" s="43">
        <v>0</v>
      </c>
      <c r="G15" s="87"/>
    </row>
    <row r="16" spans="1:7" ht="30" customHeight="1" thickBot="1">
      <c r="A16" s="77"/>
      <c r="B16" s="95" t="s">
        <v>11</v>
      </c>
      <c r="C16" s="95"/>
      <c r="D16" s="34">
        <v>0</v>
      </c>
      <c r="E16" s="34">
        <v>0</v>
      </c>
      <c r="F16" s="46">
        <v>0</v>
      </c>
      <c r="G16" s="88"/>
    </row>
    <row r="17" spans="1:7" ht="30" customHeight="1">
      <c r="A17" s="89" t="s">
        <v>15</v>
      </c>
      <c r="B17" s="92" t="s">
        <v>15</v>
      </c>
      <c r="C17" s="23" t="s">
        <v>15</v>
      </c>
      <c r="D17" s="28">
        <v>750</v>
      </c>
      <c r="E17" s="28">
        <v>0</v>
      </c>
      <c r="F17" s="47" t="s">
        <v>65</v>
      </c>
      <c r="G17" s="86"/>
    </row>
    <row r="18" spans="1:7" ht="30" customHeight="1">
      <c r="A18" s="90"/>
      <c r="B18" s="93"/>
      <c r="C18" s="1" t="s">
        <v>11</v>
      </c>
      <c r="D18" s="29">
        <v>750</v>
      </c>
      <c r="E18" s="29">
        <v>0</v>
      </c>
      <c r="F18" s="43" t="s">
        <v>66</v>
      </c>
      <c r="G18" s="87"/>
    </row>
    <row r="19" spans="1:7" ht="30" customHeight="1" thickBot="1">
      <c r="A19" s="91"/>
      <c r="B19" s="94" t="s">
        <v>11</v>
      </c>
      <c r="C19" s="94"/>
      <c r="D19" s="31">
        <v>750</v>
      </c>
      <c r="E19" s="31">
        <v>0</v>
      </c>
      <c r="F19" s="44" t="s">
        <v>67</v>
      </c>
      <c r="G19" s="88"/>
    </row>
    <row r="20" spans="1:7" ht="30" customHeight="1" thickBot="1">
      <c r="A20" s="74" t="s">
        <v>16</v>
      </c>
      <c r="B20" s="75"/>
      <c r="C20" s="75"/>
      <c r="D20" s="50">
        <f>SUM(D10,D13,D16,D19)</f>
        <v>357213</v>
      </c>
      <c r="E20" s="50">
        <f>SUM(E10,E13,E16,E19)</f>
        <v>377881</v>
      </c>
      <c r="F20" s="48">
        <v>668</v>
      </c>
      <c r="G20" s="35"/>
    </row>
  </sheetData>
  <mergeCells count="24">
    <mergeCell ref="A20:C20"/>
    <mergeCell ref="B16:C16"/>
    <mergeCell ref="A17:A19"/>
    <mergeCell ref="B17:B18"/>
    <mergeCell ref="B19:C19"/>
    <mergeCell ref="A14:A16"/>
    <mergeCell ref="B14:B15"/>
    <mergeCell ref="A1:G1"/>
    <mergeCell ref="A3:C3"/>
    <mergeCell ref="D3:D4"/>
    <mergeCell ref="E3:E4"/>
    <mergeCell ref="F3:F4"/>
    <mergeCell ref="G3:G4"/>
    <mergeCell ref="A2:G2"/>
    <mergeCell ref="G11:G13"/>
    <mergeCell ref="G5:G10"/>
    <mergeCell ref="G14:G16"/>
    <mergeCell ref="G17:G19"/>
    <mergeCell ref="A5:A10"/>
    <mergeCell ref="B5:B9"/>
    <mergeCell ref="B10:C10"/>
    <mergeCell ref="A11:A13"/>
    <mergeCell ref="B11:B12"/>
    <mergeCell ref="B13:C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4"/>
  <sheetViews>
    <sheetView zoomScaleNormal="100" workbookViewId="0">
      <selection activeCell="R22" sqref="R22"/>
    </sheetView>
  </sheetViews>
  <sheetFormatPr defaultRowHeight="16.5"/>
  <cols>
    <col min="1" max="2" width="13.625" customWidth="1"/>
    <col min="3" max="3" width="18.625" customWidth="1"/>
    <col min="4" max="6" width="15.625" customWidth="1"/>
    <col min="7" max="7" width="19.75" customWidth="1"/>
  </cols>
  <sheetData>
    <row r="1" spans="1:7" s="56" customFormat="1" ht="30" customHeight="1">
      <c r="A1" s="96" t="s">
        <v>68</v>
      </c>
      <c r="B1" s="96"/>
      <c r="C1" s="96"/>
      <c r="D1" s="96"/>
      <c r="E1" s="96"/>
      <c r="F1" s="96"/>
      <c r="G1" s="96"/>
    </row>
    <row r="2" spans="1:7" ht="30" customHeight="1" thickBot="1">
      <c r="A2" s="80" t="s">
        <v>81</v>
      </c>
      <c r="B2" s="80"/>
      <c r="C2" s="80"/>
      <c r="D2" s="80"/>
      <c r="E2" s="80"/>
      <c r="F2" s="80"/>
      <c r="G2" s="80"/>
    </row>
    <row r="3" spans="1:7" ht="27" customHeight="1">
      <c r="A3" s="76" t="s">
        <v>0</v>
      </c>
      <c r="B3" s="78"/>
      <c r="C3" s="78"/>
      <c r="D3" s="78" t="s">
        <v>93</v>
      </c>
      <c r="E3" s="78" t="s">
        <v>95</v>
      </c>
      <c r="F3" s="78" t="s">
        <v>97</v>
      </c>
      <c r="G3" s="79" t="s">
        <v>73</v>
      </c>
    </row>
    <row r="4" spans="1:7" ht="27" customHeight="1" thickBot="1">
      <c r="A4" s="66" t="s">
        <v>2</v>
      </c>
      <c r="B4" s="67" t="s">
        <v>3</v>
      </c>
      <c r="C4" s="67" t="s">
        <v>4</v>
      </c>
      <c r="D4" s="94"/>
      <c r="E4" s="94"/>
      <c r="F4" s="94"/>
      <c r="G4" s="109"/>
    </row>
    <row r="5" spans="1:7" ht="96.75" customHeight="1">
      <c r="A5" s="99" t="s">
        <v>60</v>
      </c>
      <c r="B5" s="102" t="s">
        <v>57</v>
      </c>
      <c r="C5" s="9" t="s">
        <v>34</v>
      </c>
      <c r="D5" s="10">
        <v>130443</v>
      </c>
      <c r="E5" s="10">
        <v>138696</v>
      </c>
      <c r="F5" s="11">
        <f>E5-D5</f>
        <v>8253</v>
      </c>
      <c r="G5" s="59" t="s">
        <v>79</v>
      </c>
    </row>
    <row r="6" spans="1:7" ht="27" customHeight="1">
      <c r="A6" s="100"/>
      <c r="B6" s="103"/>
      <c r="C6" s="4" t="s">
        <v>35</v>
      </c>
      <c r="D6" s="2">
        <v>2760</v>
      </c>
      <c r="E6" s="2">
        <v>1440</v>
      </c>
      <c r="F6" s="3" t="s">
        <v>107</v>
      </c>
      <c r="G6" s="60" t="s">
        <v>75</v>
      </c>
    </row>
    <row r="7" spans="1:7" ht="27" customHeight="1">
      <c r="A7" s="100"/>
      <c r="B7" s="103"/>
      <c r="C7" s="4" t="s">
        <v>36</v>
      </c>
      <c r="D7" s="2">
        <v>11634</v>
      </c>
      <c r="E7" s="2">
        <v>12891</v>
      </c>
      <c r="F7" s="3">
        <f t="shared" ref="F7:F30" si="0">E7-D7</f>
        <v>1257</v>
      </c>
      <c r="G7" s="60" t="s">
        <v>74</v>
      </c>
    </row>
    <row r="8" spans="1:7" ht="39.75" customHeight="1">
      <c r="A8" s="100"/>
      <c r="B8" s="103"/>
      <c r="C8" s="4" t="s">
        <v>61</v>
      </c>
      <c r="D8" s="2">
        <v>10351</v>
      </c>
      <c r="E8" s="2">
        <v>11078</v>
      </c>
      <c r="F8" s="3">
        <f t="shared" si="0"/>
        <v>727</v>
      </c>
      <c r="G8" s="60" t="s">
        <v>80</v>
      </c>
    </row>
    <row r="9" spans="1:7" ht="27" customHeight="1">
      <c r="A9" s="100"/>
      <c r="B9" s="103"/>
      <c r="C9" s="4" t="s">
        <v>37</v>
      </c>
      <c r="D9" s="2">
        <v>6810</v>
      </c>
      <c r="E9" s="2">
        <v>6960</v>
      </c>
      <c r="F9" s="3">
        <f t="shared" si="0"/>
        <v>150</v>
      </c>
      <c r="G9" s="60" t="s">
        <v>76</v>
      </c>
    </row>
    <row r="10" spans="1:7" ht="35.1" customHeight="1">
      <c r="A10" s="100"/>
      <c r="B10" s="103"/>
      <c r="C10" s="4" t="s">
        <v>71</v>
      </c>
      <c r="D10" s="2">
        <v>1100</v>
      </c>
      <c r="E10" s="2">
        <v>3600</v>
      </c>
      <c r="F10" s="3">
        <f t="shared" si="0"/>
        <v>2500</v>
      </c>
      <c r="G10" s="60" t="s">
        <v>77</v>
      </c>
    </row>
    <row r="11" spans="1:7" ht="27" customHeight="1">
      <c r="A11" s="100"/>
      <c r="B11" s="113"/>
      <c r="C11" s="4" t="s">
        <v>10</v>
      </c>
      <c r="D11" s="2">
        <f>SUM(D5:D10)</f>
        <v>163098</v>
      </c>
      <c r="E11" s="2">
        <f>SUM(E5:E10)</f>
        <v>174665</v>
      </c>
      <c r="F11" s="3">
        <v>10667</v>
      </c>
      <c r="G11" s="60"/>
    </row>
    <row r="12" spans="1:7" ht="27" customHeight="1">
      <c r="A12" s="100"/>
      <c r="B12" s="114" t="s">
        <v>58</v>
      </c>
      <c r="C12" s="4" t="s">
        <v>38</v>
      </c>
      <c r="D12" s="2">
        <v>1978</v>
      </c>
      <c r="E12" s="2">
        <v>2400</v>
      </c>
      <c r="F12" s="3">
        <f t="shared" si="0"/>
        <v>422</v>
      </c>
      <c r="G12" s="60" t="s">
        <v>78</v>
      </c>
    </row>
    <row r="13" spans="1:7" ht="41.25" customHeight="1">
      <c r="A13" s="100"/>
      <c r="B13" s="103"/>
      <c r="C13" s="4" t="s">
        <v>39</v>
      </c>
      <c r="D13" s="2">
        <v>1382</v>
      </c>
      <c r="E13" s="2">
        <v>2380</v>
      </c>
      <c r="F13" s="3">
        <f t="shared" si="0"/>
        <v>998</v>
      </c>
      <c r="G13" s="60" t="s">
        <v>90</v>
      </c>
    </row>
    <row r="14" spans="1:7" ht="27" customHeight="1">
      <c r="A14" s="100"/>
      <c r="B14" s="113"/>
      <c r="C14" s="4" t="s">
        <v>10</v>
      </c>
      <c r="D14" s="2">
        <f>SUM(D12:D13)</f>
        <v>3360</v>
      </c>
      <c r="E14" s="2">
        <f>SUM(E12:E13)</f>
        <v>4780</v>
      </c>
      <c r="F14" s="3">
        <v>1420</v>
      </c>
      <c r="G14" s="60"/>
    </row>
    <row r="15" spans="1:7" ht="83.25" customHeight="1">
      <c r="A15" s="100"/>
      <c r="B15" s="114" t="s">
        <v>59</v>
      </c>
      <c r="C15" s="4" t="s">
        <v>40</v>
      </c>
      <c r="D15" s="2">
        <v>12939</v>
      </c>
      <c r="E15" s="2">
        <v>14170</v>
      </c>
      <c r="F15" s="3">
        <f t="shared" si="0"/>
        <v>1231</v>
      </c>
      <c r="G15" s="60" t="s">
        <v>82</v>
      </c>
    </row>
    <row r="16" spans="1:7" ht="38.25" customHeight="1">
      <c r="A16" s="100"/>
      <c r="B16" s="103"/>
      <c r="C16" s="4" t="s">
        <v>41</v>
      </c>
      <c r="D16" s="2">
        <v>6946</v>
      </c>
      <c r="E16" s="2">
        <v>7976</v>
      </c>
      <c r="F16" s="3">
        <f t="shared" si="0"/>
        <v>1030</v>
      </c>
      <c r="G16" s="60" t="s">
        <v>83</v>
      </c>
    </row>
    <row r="17" spans="1:7" ht="53.25" customHeight="1">
      <c r="A17" s="100"/>
      <c r="B17" s="103"/>
      <c r="C17" s="4" t="s">
        <v>42</v>
      </c>
      <c r="D17" s="3">
        <v>2314</v>
      </c>
      <c r="E17" s="2">
        <v>3550</v>
      </c>
      <c r="F17" s="3">
        <f t="shared" si="0"/>
        <v>1236</v>
      </c>
      <c r="G17" s="60" t="s">
        <v>89</v>
      </c>
    </row>
    <row r="18" spans="1:7" ht="27" customHeight="1">
      <c r="A18" s="100"/>
      <c r="B18" s="103"/>
      <c r="C18" s="4" t="s">
        <v>43</v>
      </c>
      <c r="D18" s="2">
        <v>1717</v>
      </c>
      <c r="E18" s="2">
        <v>2100</v>
      </c>
      <c r="F18" s="3">
        <f t="shared" si="0"/>
        <v>383</v>
      </c>
      <c r="G18" s="60" t="s">
        <v>88</v>
      </c>
    </row>
    <row r="19" spans="1:7" ht="82.5" customHeight="1">
      <c r="A19" s="100"/>
      <c r="B19" s="103"/>
      <c r="C19" s="4" t="s">
        <v>44</v>
      </c>
      <c r="D19" s="2">
        <v>4250</v>
      </c>
      <c r="E19" s="2">
        <v>3670</v>
      </c>
      <c r="F19" s="3" t="s">
        <v>100</v>
      </c>
      <c r="G19" s="60" t="s">
        <v>92</v>
      </c>
    </row>
    <row r="20" spans="1:7" ht="27" customHeight="1">
      <c r="A20" s="100"/>
      <c r="B20" s="103"/>
      <c r="C20" s="4" t="s">
        <v>45</v>
      </c>
      <c r="D20" s="2">
        <v>3041</v>
      </c>
      <c r="E20" s="2">
        <v>3944</v>
      </c>
      <c r="F20" s="3">
        <f t="shared" si="0"/>
        <v>903</v>
      </c>
      <c r="G20" s="60" t="s">
        <v>84</v>
      </c>
    </row>
    <row r="21" spans="1:7" ht="27" customHeight="1">
      <c r="A21" s="100"/>
      <c r="B21" s="104"/>
      <c r="C21" s="4" t="s">
        <v>10</v>
      </c>
      <c r="D21" s="2">
        <f>SUM(D15:D20)</f>
        <v>31207</v>
      </c>
      <c r="E21" s="2">
        <f>SUM(E15:E20)</f>
        <v>35410</v>
      </c>
      <c r="F21" s="3">
        <v>4203</v>
      </c>
      <c r="G21" s="60"/>
    </row>
    <row r="22" spans="1:7" ht="27" customHeight="1" thickBot="1">
      <c r="A22" s="101"/>
      <c r="B22" s="97" t="s">
        <v>11</v>
      </c>
      <c r="C22" s="98"/>
      <c r="D22" s="7">
        <f>SUM(D11,D14,D21)</f>
        <v>197665</v>
      </c>
      <c r="E22" s="7">
        <f>SUM(E11,E14,E21)</f>
        <v>214855</v>
      </c>
      <c r="F22" s="7">
        <f>E22-D22</f>
        <v>17190</v>
      </c>
      <c r="G22" s="61"/>
    </row>
    <row r="23" spans="1:7" ht="27" customHeight="1">
      <c r="A23" s="99" t="s">
        <v>62</v>
      </c>
      <c r="B23" s="102" t="s">
        <v>64</v>
      </c>
      <c r="C23" s="9" t="s">
        <v>46</v>
      </c>
      <c r="D23" s="69">
        <v>0</v>
      </c>
      <c r="E23" s="69">
        <v>0</v>
      </c>
      <c r="F23" s="70">
        <v>0</v>
      </c>
      <c r="G23" s="59"/>
    </row>
    <row r="24" spans="1:7" ht="27" customHeight="1">
      <c r="A24" s="100"/>
      <c r="B24" s="103"/>
      <c r="C24" s="4" t="s">
        <v>47</v>
      </c>
      <c r="D24" s="5">
        <v>0</v>
      </c>
      <c r="E24" s="5">
        <v>0</v>
      </c>
      <c r="F24" s="13">
        <v>0</v>
      </c>
      <c r="G24" s="60"/>
    </row>
    <row r="25" spans="1:7" ht="27" customHeight="1">
      <c r="A25" s="100"/>
      <c r="B25" s="104"/>
      <c r="C25" s="4" t="s">
        <v>10</v>
      </c>
      <c r="D25" s="5">
        <v>0</v>
      </c>
      <c r="E25" s="5">
        <v>0</v>
      </c>
      <c r="F25" s="13">
        <v>0</v>
      </c>
      <c r="G25" s="60"/>
    </row>
    <row r="26" spans="1:7" ht="27" customHeight="1" thickBot="1">
      <c r="A26" s="101"/>
      <c r="B26" s="97" t="s">
        <v>11</v>
      </c>
      <c r="C26" s="98"/>
      <c r="D26" s="71">
        <v>0</v>
      </c>
      <c r="E26" s="71">
        <v>0</v>
      </c>
      <c r="F26" s="72">
        <v>0</v>
      </c>
      <c r="G26" s="61"/>
    </row>
    <row r="27" spans="1:7" ht="113.25" customHeight="1">
      <c r="A27" s="99" t="s">
        <v>56</v>
      </c>
      <c r="B27" s="102" t="s">
        <v>56</v>
      </c>
      <c r="C27" s="9" t="s">
        <v>48</v>
      </c>
      <c r="D27" s="14">
        <v>22411</v>
      </c>
      <c r="E27" s="14">
        <v>44700</v>
      </c>
      <c r="F27" s="15">
        <f>E27-D27</f>
        <v>22289</v>
      </c>
      <c r="G27" s="59" t="s">
        <v>109</v>
      </c>
    </row>
    <row r="28" spans="1:7" ht="84.75" customHeight="1">
      <c r="A28" s="100"/>
      <c r="B28" s="103"/>
      <c r="C28" s="4" t="s">
        <v>49</v>
      </c>
      <c r="D28" s="16">
        <v>44173</v>
      </c>
      <c r="E28" s="16">
        <v>47300</v>
      </c>
      <c r="F28" s="17">
        <f t="shared" si="0"/>
        <v>3127</v>
      </c>
      <c r="G28" s="60" t="s">
        <v>87</v>
      </c>
    </row>
    <row r="29" spans="1:7" ht="63.75" customHeight="1">
      <c r="A29" s="100"/>
      <c r="B29" s="103"/>
      <c r="C29" s="4" t="s">
        <v>50</v>
      </c>
      <c r="D29" s="16">
        <v>66989</v>
      </c>
      <c r="E29" s="16">
        <v>59146</v>
      </c>
      <c r="F29" s="3" t="s">
        <v>101</v>
      </c>
      <c r="G29" s="60" t="s">
        <v>85</v>
      </c>
    </row>
    <row r="30" spans="1:7" ht="27" customHeight="1">
      <c r="A30" s="100"/>
      <c r="B30" s="103"/>
      <c r="C30" s="4" t="s">
        <v>51</v>
      </c>
      <c r="D30" s="17">
        <v>0</v>
      </c>
      <c r="E30" s="17">
        <v>0</v>
      </c>
      <c r="F30" s="17">
        <f t="shared" si="0"/>
        <v>0</v>
      </c>
      <c r="G30" s="60"/>
    </row>
    <row r="31" spans="1:7" ht="27" customHeight="1">
      <c r="A31" s="100"/>
      <c r="B31" s="103"/>
      <c r="C31" s="4" t="s">
        <v>52</v>
      </c>
      <c r="D31" s="17">
        <v>3805</v>
      </c>
      <c r="E31" s="17">
        <v>1680</v>
      </c>
      <c r="F31" s="3" t="s">
        <v>102</v>
      </c>
      <c r="G31" s="60" t="s">
        <v>91</v>
      </c>
    </row>
    <row r="32" spans="1:7" ht="27" customHeight="1">
      <c r="A32" s="100"/>
      <c r="B32" s="103"/>
      <c r="C32" s="4" t="s">
        <v>53</v>
      </c>
      <c r="D32" s="16">
        <v>10140</v>
      </c>
      <c r="E32" s="16">
        <v>10200</v>
      </c>
      <c r="F32" s="17">
        <f>E32-D32</f>
        <v>60</v>
      </c>
      <c r="G32" s="60" t="s">
        <v>86</v>
      </c>
    </row>
    <row r="33" spans="1:7" ht="27" customHeight="1">
      <c r="A33" s="100"/>
      <c r="B33" s="104"/>
      <c r="C33" s="4" t="s">
        <v>10</v>
      </c>
      <c r="D33" s="16">
        <f>SUM(D27:D32)</f>
        <v>147518</v>
      </c>
      <c r="E33" s="16">
        <f>SUM(E27:E32)</f>
        <v>163026</v>
      </c>
      <c r="F33" s="12">
        <f>E33-D33</f>
        <v>15508</v>
      </c>
      <c r="G33" s="60"/>
    </row>
    <row r="34" spans="1:7" ht="27" customHeight="1" thickBot="1">
      <c r="A34" s="101"/>
      <c r="B34" s="97" t="s">
        <v>11</v>
      </c>
      <c r="C34" s="98"/>
      <c r="D34" s="18">
        <f>D33</f>
        <v>147518</v>
      </c>
      <c r="E34" s="18">
        <f>E33</f>
        <v>163026</v>
      </c>
      <c r="F34" s="65">
        <f>F33</f>
        <v>15508</v>
      </c>
      <c r="G34" s="61"/>
    </row>
    <row r="35" spans="1:7" ht="27" customHeight="1">
      <c r="A35" s="108" t="s">
        <v>63</v>
      </c>
      <c r="B35" s="106" t="s">
        <v>63</v>
      </c>
      <c r="C35" s="68" t="s">
        <v>55</v>
      </c>
      <c r="D35" s="19">
        <v>10752</v>
      </c>
      <c r="E35" s="19">
        <v>0</v>
      </c>
      <c r="F35" s="57" t="s">
        <v>103</v>
      </c>
      <c r="G35" s="62"/>
    </row>
    <row r="36" spans="1:7" ht="27" customHeight="1">
      <c r="A36" s="108"/>
      <c r="B36" s="106"/>
      <c r="C36" s="4" t="s">
        <v>54</v>
      </c>
      <c r="D36" s="17">
        <v>1278</v>
      </c>
      <c r="E36" s="17">
        <v>0</v>
      </c>
      <c r="F36" s="3" t="s">
        <v>104</v>
      </c>
      <c r="G36" s="60"/>
    </row>
    <row r="37" spans="1:7" ht="27" customHeight="1">
      <c r="A37" s="108"/>
      <c r="B37" s="107"/>
      <c r="C37" s="4" t="s">
        <v>10</v>
      </c>
      <c r="D37" s="17">
        <f>SUM(D35:D36)</f>
        <v>12030</v>
      </c>
      <c r="E37" s="17">
        <f>SUM(E35:E36)</f>
        <v>0</v>
      </c>
      <c r="F37" s="3" t="s">
        <v>105</v>
      </c>
      <c r="G37" s="60"/>
    </row>
    <row r="38" spans="1:7" s="6" customFormat="1" ht="27" customHeight="1" thickBot="1">
      <c r="A38" s="108"/>
      <c r="B38" s="105" t="s">
        <v>11</v>
      </c>
      <c r="C38" s="105"/>
      <c r="D38" s="36">
        <f>D37</f>
        <v>12030</v>
      </c>
      <c r="E38" s="36">
        <f>E37</f>
        <v>0</v>
      </c>
      <c r="F38" s="12" t="s">
        <v>106</v>
      </c>
      <c r="G38" s="63"/>
    </row>
    <row r="39" spans="1:7" ht="27" customHeight="1" thickBot="1">
      <c r="A39" s="110" t="s">
        <v>33</v>
      </c>
      <c r="B39" s="111"/>
      <c r="C39" s="112"/>
      <c r="D39" s="37">
        <f>SUM(D22,D26,D34,D38)</f>
        <v>357213</v>
      </c>
      <c r="E39" s="37">
        <f>SUM(E22,E26,E34,E38)</f>
        <v>377881</v>
      </c>
      <c r="F39" s="38">
        <f>E39-D39</f>
        <v>20668</v>
      </c>
      <c r="G39" s="64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</sheetData>
  <mergeCells count="22">
    <mergeCell ref="A39:C39"/>
    <mergeCell ref="B22:C22"/>
    <mergeCell ref="B5:B11"/>
    <mergeCell ref="B12:B14"/>
    <mergeCell ref="A5:A22"/>
    <mergeCell ref="B15:B21"/>
    <mergeCell ref="B26:C26"/>
    <mergeCell ref="A23:A26"/>
    <mergeCell ref="B23:B25"/>
    <mergeCell ref="A1:G1"/>
    <mergeCell ref="B34:C34"/>
    <mergeCell ref="A27:A34"/>
    <mergeCell ref="B27:B33"/>
    <mergeCell ref="B38:C38"/>
    <mergeCell ref="B35:B37"/>
    <mergeCell ref="A35:A38"/>
    <mergeCell ref="A3:C3"/>
    <mergeCell ref="D3:D4"/>
    <mergeCell ref="E3:E4"/>
    <mergeCell ref="F3:F4"/>
    <mergeCell ref="G3:G4"/>
    <mergeCell ref="A2:G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rowBreaks count="1" manualBreakCount="1">
    <brk id="26" max="16383" man="1"/>
  </rowBreaks>
  <ignoredErrors>
    <ignoredError sqref="D33:E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총괄표</vt:lpstr>
      <vt:lpstr>세입예산서</vt:lpstr>
      <vt:lpstr>세출예산서</vt:lpstr>
      <vt:lpstr>세출예산서!Print_Area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owner</cp:lastModifiedBy>
  <cp:lastPrinted>2017-03-03T05:07:49Z</cp:lastPrinted>
  <dcterms:created xsi:type="dcterms:W3CDTF">2017-03-02T01:55:22Z</dcterms:created>
  <dcterms:modified xsi:type="dcterms:W3CDTF">2017-03-06T01:28:47Z</dcterms:modified>
</cp:coreProperties>
</file>