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22635" windowHeight="11880"/>
  </bookViews>
  <sheets>
    <sheet name="세입세출_총괄표" sheetId="2" r:id="rId1"/>
    <sheet name="세입예산서" sheetId="3" r:id="rId2"/>
    <sheet name="세출예산서" sheetId="4" r:id="rId3"/>
  </sheets>
  <calcPr calcId="125725"/>
</workbook>
</file>

<file path=xl/calcChain.xml><?xml version="1.0" encoding="utf-8"?>
<calcChain xmlns="http://schemas.openxmlformats.org/spreadsheetml/2006/main">
  <c r="D37" i="4"/>
  <c r="D36" s="1"/>
  <c r="E14" i="3"/>
  <c r="E15"/>
  <c r="B7" i="2"/>
  <c r="D14" i="3" l="1"/>
  <c r="D15"/>
  <c r="F39" i="4" l="1"/>
  <c r="F38"/>
  <c r="F35"/>
  <c r="F29"/>
  <c r="F30"/>
  <c r="F31"/>
  <c r="F32"/>
  <c r="F33"/>
  <c r="F34"/>
  <c r="F26"/>
  <c r="F25"/>
  <c r="F24"/>
  <c r="F23"/>
  <c r="F22"/>
  <c r="F18"/>
  <c r="F19"/>
  <c r="F20"/>
  <c r="F21"/>
  <c r="F17"/>
  <c r="F16"/>
  <c r="F15"/>
  <c r="F14"/>
  <c r="F13"/>
  <c r="F12"/>
  <c r="F8"/>
  <c r="F9"/>
  <c r="F10"/>
  <c r="F11"/>
  <c r="F7"/>
  <c r="F6"/>
  <c r="F5"/>
  <c r="E24"/>
  <c r="E23" s="1"/>
  <c r="D23"/>
  <c r="D24"/>
  <c r="D6" l="1"/>
  <c r="D13"/>
  <c r="D16"/>
  <c r="D28"/>
  <c r="D27" s="1"/>
  <c r="D4" l="1"/>
  <c r="D5"/>
  <c r="D11" i="2"/>
  <c r="D7" s="1"/>
  <c r="E28" i="4" l="1"/>
  <c r="F28" s="1"/>
  <c r="E18" i="3" l="1"/>
  <c r="E17" s="1"/>
  <c r="E4" s="1"/>
  <c r="E12"/>
  <c r="E11" s="1"/>
  <c r="E6"/>
  <c r="E5" s="1"/>
  <c r="D17"/>
  <c r="D4" s="1"/>
  <c r="D12"/>
  <c r="D11" s="1"/>
  <c r="D6"/>
  <c r="D5" s="1"/>
  <c r="E6" i="4"/>
  <c r="E37"/>
  <c r="F37" s="1"/>
  <c r="E27"/>
  <c r="E16"/>
  <c r="E13"/>
  <c r="F27" l="1"/>
  <c r="E4"/>
  <c r="E36"/>
  <c r="F36" s="1"/>
  <c r="E5"/>
</calcChain>
</file>

<file path=xl/sharedStrings.xml><?xml version="1.0" encoding="utf-8"?>
<sst xmlns="http://schemas.openxmlformats.org/spreadsheetml/2006/main" count="146" uniqueCount="70">
  <si>
    <t>총 계</t>
  </si>
  <si>
    <t>방문교육사업</t>
  </si>
  <si>
    <t>-</t>
  </si>
  <si>
    <t>대우수당</t>
  </si>
  <si>
    <t>기타보조금</t>
  </si>
  <si>
    <t>후원금</t>
  </si>
  <si>
    <t xml:space="preserve">  </t>
  </si>
  <si>
    <t>잡수입</t>
  </si>
  <si>
    <t>(단위 : 천원)</t>
  </si>
  <si>
    <t>세 입 부</t>
  </si>
  <si>
    <t>세 출 부</t>
  </si>
  <si>
    <t>총계</t>
  </si>
  <si>
    <t>보조금</t>
  </si>
  <si>
    <t>사무비</t>
  </si>
  <si>
    <t>재산조성비</t>
  </si>
  <si>
    <t>사업비</t>
  </si>
  <si>
    <t xml:space="preserve">(단위 : 천원) </t>
  </si>
  <si>
    <t>관항목</t>
  </si>
  <si>
    <t xml:space="preserve">증감(B-A) </t>
  </si>
  <si>
    <t>비율(%)</t>
  </si>
  <si>
    <t>합계</t>
  </si>
  <si>
    <t>소계</t>
  </si>
  <si>
    <t>국고보조금</t>
  </si>
  <si>
    <t>시․도보조금</t>
  </si>
  <si>
    <t>시․군․구보조금</t>
  </si>
  <si>
    <t>비지정후원금</t>
  </si>
  <si>
    <t>인건비</t>
  </si>
  <si>
    <t>급여</t>
  </si>
  <si>
    <t>제수당</t>
  </si>
  <si>
    <t>사회보험</t>
  </si>
  <si>
    <t>처우개선비</t>
  </si>
  <si>
    <t>업무추진비</t>
  </si>
  <si>
    <t>기관운영비</t>
  </si>
  <si>
    <t>회의비</t>
  </si>
  <si>
    <t>일반운영비</t>
  </si>
  <si>
    <t>여비</t>
  </si>
  <si>
    <t>수용비 및 수수료</t>
  </si>
  <si>
    <t>차량비</t>
  </si>
  <si>
    <t>공공요금</t>
  </si>
  <si>
    <t>제세공과금</t>
  </si>
  <si>
    <t>기타운영비</t>
  </si>
  <si>
    <t>재산</t>
  </si>
  <si>
    <t>조성비</t>
  </si>
  <si>
    <t>시설비</t>
  </si>
  <si>
    <t>자산취득비</t>
  </si>
  <si>
    <t>시설장비 유지비</t>
  </si>
  <si>
    <t>교육사업</t>
  </si>
  <si>
    <t>문화사업</t>
  </si>
  <si>
    <t>통번역지원사업</t>
  </si>
  <si>
    <t>언어발달지원사업</t>
  </si>
  <si>
    <t>한국어교육사업</t>
  </si>
  <si>
    <t>초등학습지원사업</t>
  </si>
  <si>
    <t>예비비</t>
  </si>
  <si>
    <t>반환금</t>
  </si>
  <si>
    <t>퇴직금 및
 퇴직적립금</t>
    <phoneticPr fontId="6" type="noConversion"/>
  </si>
  <si>
    <t>예비비</t>
    <phoneticPr fontId="6" type="noConversion"/>
  </si>
  <si>
    <t>(반환금)</t>
    <phoneticPr fontId="6" type="noConversion"/>
  </si>
  <si>
    <t>영동군다문화가족지원센터 2017년 세입․세출결산서</t>
    <phoneticPr fontId="6" type="noConversion"/>
  </si>
  <si>
    <t>1. 2017년 세입ㆍ세출결산 총괄표</t>
    <phoneticPr fontId="6" type="noConversion"/>
  </si>
  <si>
    <t>(후원금 이월)</t>
    <phoneticPr fontId="6" type="noConversion"/>
  </si>
  <si>
    <t>2. 2017년 세입예산서</t>
    <phoneticPr fontId="6" type="noConversion"/>
  </si>
  <si>
    <t xml:space="preserve">2017년 예산(A) </t>
    <phoneticPr fontId="6" type="noConversion"/>
  </si>
  <si>
    <t xml:space="preserve">2017년 결산(B) </t>
    <phoneticPr fontId="6" type="noConversion"/>
  </si>
  <si>
    <t>3. 2017년 세출예산서</t>
    <phoneticPr fontId="6" type="noConversion"/>
  </si>
  <si>
    <t>증감(A-B)</t>
    <phoneticPr fontId="6" type="noConversion"/>
  </si>
  <si>
    <t>이월금</t>
    <phoneticPr fontId="6" type="noConversion"/>
  </si>
  <si>
    <t>합계</t>
    <phoneticPr fontId="6" type="noConversion"/>
  </si>
  <si>
    <t>소계</t>
    <phoneticPr fontId="6" type="noConversion"/>
  </si>
  <si>
    <r>
      <t xml:space="preserve">이월금
</t>
    </r>
    <r>
      <rPr>
        <sz val="10"/>
        <color rgb="FF000000"/>
        <rFont val="한컴돋움"/>
        <family val="1"/>
        <charset val="129"/>
      </rPr>
      <t>(전년도후원금)</t>
    </r>
    <phoneticPr fontId="6" type="noConversion"/>
  </si>
  <si>
    <t>잡수입</t>
    <phoneticPr fontId="6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</si>
</sst>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;[Red]\-#,##0\ "/>
    <numFmt numFmtId="177" formatCode="0_);[Red]\(0\)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rgb="FF000000"/>
      <name val="한컴돋움"/>
      <family val="1"/>
      <charset val="129"/>
    </font>
    <font>
      <sz val="10"/>
      <color rgb="FF000000"/>
      <name val="바탕"/>
      <family val="1"/>
      <charset val="129"/>
    </font>
    <font>
      <sz val="15"/>
      <color rgb="FF000000"/>
      <name val="한컴돋움"/>
      <family val="1"/>
      <charset val="129"/>
    </font>
    <font>
      <sz val="13"/>
      <color rgb="FF000000"/>
      <name val="한컴돋움"/>
      <family val="1"/>
      <charset val="129"/>
    </font>
    <font>
      <sz val="8"/>
      <name val="맑은 고딕"/>
      <family val="2"/>
      <charset val="129"/>
      <scheme val="minor"/>
    </font>
    <font>
      <b/>
      <sz val="16"/>
      <color rgb="FF000000"/>
      <name val="한컴돋움"/>
      <family val="1"/>
      <charset val="129"/>
    </font>
    <font>
      <b/>
      <sz val="15"/>
      <color rgb="FF000000"/>
      <name val="한컴돋움"/>
      <family val="1"/>
      <charset val="129"/>
    </font>
    <font>
      <b/>
      <sz val="10"/>
      <color rgb="FF000000"/>
      <name val="한컴돋움"/>
      <family val="1"/>
      <charset val="129"/>
    </font>
    <font>
      <sz val="10"/>
      <color rgb="FF000000"/>
      <name val="한컴돋움"/>
      <family val="1"/>
      <charset val="129"/>
    </font>
    <font>
      <b/>
      <sz val="18"/>
      <color rgb="FF000000"/>
      <name val="한컴돋움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13" fillId="0" borderId="0" applyFont="0" applyFill="0" applyBorder="0" applyAlignment="0" applyProtection="0"/>
    <xf numFmtId="0" fontId="13" fillId="0" borderId="0"/>
  </cellStyleXfs>
  <cellXfs count="167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3" fontId="8" fillId="0" borderId="33" xfId="0" applyNumberFormat="1" applyFont="1" applyBorder="1" applyAlignment="1">
      <alignment horizontal="right" vertical="center" wrapText="1"/>
    </xf>
    <xf numFmtId="0" fontId="8" fillId="0" borderId="34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right" vertical="center" wrapText="1"/>
    </xf>
    <xf numFmtId="0" fontId="4" fillId="0" borderId="36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righ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4" xfId="0" applyNumberFormat="1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51" xfId="0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52" xfId="0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53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4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right" vertical="center" wrapText="1"/>
    </xf>
    <xf numFmtId="0" fontId="2" fillId="2" borderId="57" xfId="0" applyFont="1" applyFill="1" applyBorder="1" applyAlignment="1">
      <alignment horizontal="right" vertical="center" wrapText="1"/>
    </xf>
    <xf numFmtId="0" fontId="2" fillId="2" borderId="47" xfId="0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right" vertical="center" wrapText="1"/>
    </xf>
    <xf numFmtId="0" fontId="2" fillId="2" borderId="60" xfId="0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horizontal="center" vertical="center" wrapText="1"/>
    </xf>
    <xf numFmtId="3" fontId="2" fillId="2" borderId="52" xfId="0" applyNumberFormat="1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horizontal="right" vertical="center" wrapText="1"/>
    </xf>
    <xf numFmtId="0" fontId="2" fillId="2" borderId="51" xfId="0" applyFont="1" applyFill="1" applyBorder="1" applyAlignment="1">
      <alignment horizontal="center" vertical="center" wrapText="1"/>
    </xf>
    <xf numFmtId="3" fontId="2" fillId="2" borderId="51" xfId="0" applyNumberFormat="1" applyFont="1" applyFill="1" applyBorder="1" applyAlignment="1">
      <alignment horizontal="right" vertical="center" wrapText="1"/>
    </xf>
    <xf numFmtId="0" fontId="2" fillId="2" borderId="51" xfId="0" applyFont="1" applyFill="1" applyBorder="1" applyAlignment="1">
      <alignment horizontal="right" vertical="center" wrapText="1"/>
    </xf>
    <xf numFmtId="0" fontId="2" fillId="2" borderId="62" xfId="0" applyFont="1" applyFill="1" applyBorder="1" applyAlignment="1">
      <alignment horizontal="center" vertical="center" wrapText="1"/>
    </xf>
    <xf numFmtId="3" fontId="2" fillId="2" borderId="62" xfId="0" applyNumberFormat="1" applyFont="1" applyFill="1" applyBorder="1" applyAlignment="1">
      <alignment horizontal="right" vertical="center" wrapText="1"/>
    </xf>
    <xf numFmtId="0" fontId="2" fillId="2" borderId="53" xfId="0" applyFont="1" applyFill="1" applyBorder="1" applyAlignment="1">
      <alignment horizontal="center" vertical="center" wrapText="1"/>
    </xf>
    <xf numFmtId="3" fontId="2" fillId="2" borderId="53" xfId="0" applyNumberFormat="1" applyFont="1" applyFill="1" applyBorder="1" applyAlignment="1">
      <alignment horizontal="right" vertical="center" wrapText="1"/>
    </xf>
    <xf numFmtId="0" fontId="2" fillId="2" borderId="53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0" fillId="2" borderId="48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41" fontId="2" fillId="2" borderId="56" xfId="1" applyFont="1" applyFill="1" applyBorder="1" applyAlignment="1">
      <alignment horizontal="right" vertical="center" wrapText="1"/>
    </xf>
    <xf numFmtId="41" fontId="2" fillId="2" borderId="59" xfId="1" applyFont="1" applyFill="1" applyBorder="1" applyAlignment="1">
      <alignment horizontal="right" vertical="center" wrapText="1"/>
    </xf>
    <xf numFmtId="41" fontId="2" fillId="2" borderId="49" xfId="1" applyFont="1" applyFill="1" applyBorder="1" applyAlignment="1">
      <alignment horizontal="right" vertical="center" wrapText="1"/>
    </xf>
    <xf numFmtId="41" fontId="2" fillId="2" borderId="52" xfId="1" applyFont="1" applyFill="1" applyBorder="1" applyAlignment="1">
      <alignment horizontal="right" vertical="center" wrapText="1"/>
    </xf>
    <xf numFmtId="41" fontId="2" fillId="2" borderId="51" xfId="1" applyFont="1" applyFill="1" applyBorder="1" applyAlignment="1">
      <alignment horizontal="right" vertical="center" wrapText="1"/>
    </xf>
    <xf numFmtId="41" fontId="2" fillId="2" borderId="62" xfId="1" applyFont="1" applyFill="1" applyBorder="1" applyAlignment="1">
      <alignment horizontal="right" vertical="center" wrapText="1"/>
    </xf>
    <xf numFmtId="41" fontId="2" fillId="2" borderId="53" xfId="1" applyFont="1" applyFill="1" applyBorder="1" applyAlignment="1">
      <alignment horizontal="right" vertical="center" wrapText="1"/>
    </xf>
    <xf numFmtId="0" fontId="4" fillId="0" borderId="40" xfId="0" applyFont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right" vertical="center" wrapText="1"/>
    </xf>
    <xf numFmtId="3" fontId="2" fillId="2" borderId="59" xfId="0" applyNumberFormat="1" applyFont="1" applyFill="1" applyBorder="1" applyAlignment="1">
      <alignment horizontal="right" vertical="center" wrapText="1"/>
    </xf>
    <xf numFmtId="3" fontId="2" fillId="2" borderId="49" xfId="0" applyNumberFormat="1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horizontal="right" vertical="center" wrapText="1"/>
    </xf>
    <xf numFmtId="3" fontId="2" fillId="2" borderId="52" xfId="0" applyNumberFormat="1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horizontal="right" vertical="center" wrapText="1"/>
    </xf>
    <xf numFmtId="3" fontId="2" fillId="2" borderId="51" xfId="0" applyNumberFormat="1" applyFont="1" applyFill="1" applyBorder="1" applyAlignment="1">
      <alignment horizontal="right" vertical="center" wrapText="1"/>
    </xf>
    <xf numFmtId="0" fontId="2" fillId="2" borderId="51" xfId="0" applyFont="1" applyFill="1" applyBorder="1" applyAlignment="1">
      <alignment horizontal="right" vertical="center" wrapText="1"/>
    </xf>
    <xf numFmtId="3" fontId="2" fillId="2" borderId="62" xfId="0" applyNumberFormat="1" applyFont="1" applyFill="1" applyBorder="1" applyAlignment="1">
      <alignment horizontal="right" vertical="center" wrapText="1"/>
    </xf>
    <xf numFmtId="3" fontId="2" fillId="2" borderId="53" xfId="0" applyNumberFormat="1" applyFont="1" applyFill="1" applyBorder="1" applyAlignment="1">
      <alignment horizontal="right" vertical="center" wrapText="1"/>
    </xf>
    <xf numFmtId="0" fontId="2" fillId="2" borderId="53" xfId="0" applyFont="1" applyFill="1" applyBorder="1" applyAlignment="1">
      <alignment horizontal="right" vertical="center" wrapText="1"/>
    </xf>
    <xf numFmtId="41" fontId="2" fillId="2" borderId="52" xfId="1" applyFont="1" applyFill="1" applyBorder="1" applyAlignment="1">
      <alignment horizontal="right" vertical="center" wrapText="1"/>
    </xf>
    <xf numFmtId="41" fontId="2" fillId="2" borderId="51" xfId="1" applyFont="1" applyFill="1" applyBorder="1" applyAlignment="1">
      <alignment horizontal="right" vertical="center" wrapText="1"/>
    </xf>
    <xf numFmtId="0" fontId="2" fillId="2" borderId="66" xfId="0" applyFont="1" applyFill="1" applyBorder="1" applyAlignment="1">
      <alignment horizontal="center" vertical="center" wrapText="1"/>
    </xf>
    <xf numFmtId="3" fontId="2" fillId="2" borderId="67" xfId="0" applyNumberFormat="1" applyFont="1" applyFill="1" applyBorder="1" applyAlignment="1">
      <alignment horizontal="right" vertical="center" wrapText="1"/>
    </xf>
    <xf numFmtId="176" fontId="14" fillId="0" borderId="64" xfId="3" applyNumberFormat="1" applyFont="1" applyBorder="1" applyAlignment="1">
      <alignment vertical="center" shrinkToFit="1"/>
    </xf>
    <xf numFmtId="3" fontId="4" fillId="0" borderId="29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1" fontId="2" fillId="0" borderId="63" xfId="1" applyFont="1" applyBorder="1" applyAlignment="1">
      <alignment horizontal="right" vertical="center" wrapText="1"/>
    </xf>
    <xf numFmtId="3" fontId="2" fillId="0" borderId="68" xfId="0" applyNumberFormat="1" applyFont="1" applyBorder="1" applyAlignment="1">
      <alignment vertical="center" wrapText="1"/>
    </xf>
    <xf numFmtId="0" fontId="2" fillId="0" borderId="56" xfId="0" applyFont="1" applyBorder="1" applyAlignment="1">
      <alignment horizontal="center" vertical="center" wrapText="1"/>
    </xf>
    <xf numFmtId="3" fontId="2" fillId="0" borderId="56" xfId="0" applyNumberFormat="1" applyFont="1" applyBorder="1" applyAlignment="1">
      <alignment horizontal="right" vertical="center" wrapText="1"/>
    </xf>
    <xf numFmtId="0" fontId="2" fillId="0" borderId="50" xfId="0" applyFont="1" applyBorder="1" applyAlignment="1">
      <alignment horizontal="right" vertical="center" wrapText="1"/>
    </xf>
    <xf numFmtId="0" fontId="2" fillId="0" borderId="68" xfId="0" applyFont="1" applyBorder="1" applyAlignment="1">
      <alignment horizontal="right" vertical="center" wrapText="1"/>
    </xf>
    <xf numFmtId="3" fontId="4" fillId="0" borderId="39" xfId="0" applyNumberFormat="1" applyFont="1" applyBorder="1" applyAlignment="1">
      <alignment vertical="center" wrapText="1"/>
    </xf>
    <xf numFmtId="41" fontId="2" fillId="2" borderId="61" xfId="1" applyFont="1" applyFill="1" applyBorder="1" applyAlignment="1">
      <alignment horizontal="right" vertical="center" wrapText="1"/>
    </xf>
    <xf numFmtId="41" fontId="2" fillId="2" borderId="22" xfId="1" applyFont="1" applyFill="1" applyBorder="1" applyAlignment="1">
      <alignment horizontal="right" vertical="center" wrapText="1"/>
    </xf>
    <xf numFmtId="41" fontId="2" fillId="2" borderId="24" xfId="1" applyFont="1" applyFill="1" applyBorder="1" applyAlignment="1">
      <alignment horizontal="right" vertical="center" wrapText="1"/>
    </xf>
    <xf numFmtId="41" fontId="2" fillId="2" borderId="63" xfId="1" applyFont="1" applyFill="1" applyBorder="1" applyAlignment="1">
      <alignment horizontal="right" vertical="center" wrapText="1"/>
    </xf>
    <xf numFmtId="41" fontId="2" fillId="2" borderId="21" xfId="1" applyFont="1" applyFill="1" applyBorder="1" applyAlignment="1">
      <alignment horizontal="right" vertical="center" wrapText="1"/>
    </xf>
    <xf numFmtId="177" fontId="2" fillId="2" borderId="61" xfId="1" applyNumberFormat="1" applyFont="1" applyFill="1" applyBorder="1" applyAlignment="1">
      <alignment horizontal="right" vertical="center" wrapText="1"/>
    </xf>
    <xf numFmtId="177" fontId="2" fillId="2" borderId="22" xfId="1" applyNumberFormat="1" applyFont="1" applyFill="1" applyBorder="1" applyAlignment="1">
      <alignment horizontal="right" vertical="center" wrapText="1"/>
    </xf>
    <xf numFmtId="177" fontId="2" fillId="2" borderId="24" xfId="1" applyNumberFormat="1" applyFont="1" applyFill="1" applyBorder="1" applyAlignment="1">
      <alignment horizontal="right" vertical="center" wrapText="1"/>
    </xf>
    <xf numFmtId="177" fontId="2" fillId="2" borderId="63" xfId="1" applyNumberFormat="1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right" vertical="center" wrapText="1"/>
    </xf>
    <xf numFmtId="0" fontId="4" fillId="0" borderId="69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right" vertical="center" wrapText="1"/>
    </xf>
  </cellXfs>
  <cellStyles count="7">
    <cellStyle name="쉼표 [0]" xfId="1" builtinId="6"/>
    <cellStyle name="쉼표 [0] 2" xfId="3"/>
    <cellStyle name="쉼표 [0] 2 2" xfId="5"/>
    <cellStyle name="표준" xfId="0" builtinId="0"/>
    <cellStyle name="표준 2" xfId="4"/>
    <cellStyle name="표준 2 2" xfId="6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J8" sqref="J8"/>
    </sheetView>
  </sheetViews>
  <sheetFormatPr defaultRowHeight="16.5"/>
  <cols>
    <col min="1" max="1" width="16.5" customWidth="1"/>
    <col min="2" max="2" width="18.25" customWidth="1"/>
    <col min="3" max="3" width="19.125" customWidth="1"/>
    <col min="4" max="4" width="19" customWidth="1"/>
  </cols>
  <sheetData>
    <row r="1" spans="1:4" ht="22.5">
      <c r="A1" s="125" t="s">
        <v>57</v>
      </c>
      <c r="B1" s="125"/>
      <c r="C1" s="125"/>
      <c r="D1" s="125"/>
    </row>
    <row r="2" spans="1:4" ht="20.25">
      <c r="A2" s="3" t="s">
        <v>6</v>
      </c>
    </row>
    <row r="3" spans="1:4" ht="19.5">
      <c r="A3" s="124" t="s">
        <v>58</v>
      </c>
      <c r="B3" s="124"/>
      <c r="C3" s="124"/>
      <c r="D3" s="124"/>
    </row>
    <row r="4" spans="1:4">
      <c r="A4" s="4" t="s">
        <v>6</v>
      </c>
    </row>
    <row r="5" spans="1:4" ht="17.25" thickBot="1">
      <c r="A5" s="126" t="s">
        <v>8</v>
      </c>
      <c r="B5" s="126"/>
      <c r="C5" s="126"/>
      <c r="D5" s="126"/>
    </row>
    <row r="6" spans="1:4" ht="27" customHeight="1" thickTop="1" thickBot="1">
      <c r="A6" s="127" t="s">
        <v>9</v>
      </c>
      <c r="B6" s="128"/>
      <c r="C6" s="129" t="s">
        <v>10</v>
      </c>
      <c r="D6" s="130"/>
    </row>
    <row r="7" spans="1:4" ht="27" customHeight="1" thickTop="1" thickBot="1">
      <c r="A7" s="5" t="s">
        <v>11</v>
      </c>
      <c r="B7" s="6">
        <f>SUM(B8,B9,B10,B11)</f>
        <v>389011</v>
      </c>
      <c r="C7" s="7" t="s">
        <v>11</v>
      </c>
      <c r="D7" s="8">
        <f>SUM(D8,D9,D10,D11)</f>
        <v>389011</v>
      </c>
    </row>
    <row r="8" spans="1:4" ht="35.25" customHeight="1" thickTop="1">
      <c r="A8" s="9" t="s">
        <v>12</v>
      </c>
      <c r="B8" s="10">
        <v>381011</v>
      </c>
      <c r="C8" s="11" t="s">
        <v>13</v>
      </c>
      <c r="D8" s="12">
        <v>207306</v>
      </c>
    </row>
    <row r="9" spans="1:4" ht="35.25" customHeight="1">
      <c r="A9" s="13" t="s">
        <v>5</v>
      </c>
      <c r="B9" s="14">
        <v>3936</v>
      </c>
      <c r="C9" s="15" t="s">
        <v>14</v>
      </c>
      <c r="D9" s="16">
        <v>243</v>
      </c>
    </row>
    <row r="10" spans="1:4" ht="36" customHeight="1">
      <c r="A10" s="119" t="s">
        <v>68</v>
      </c>
      <c r="B10" s="109">
        <v>4064</v>
      </c>
      <c r="C10" s="83" t="s">
        <v>15</v>
      </c>
      <c r="D10" s="101">
        <v>142805</v>
      </c>
    </row>
    <row r="11" spans="1:4" ht="27" customHeight="1">
      <c r="A11" s="120" t="s">
        <v>69</v>
      </c>
      <c r="B11" s="122">
        <v>0</v>
      </c>
      <c r="C11" s="164" t="s">
        <v>55</v>
      </c>
      <c r="D11" s="101">
        <f>SUM(D12,D13)</f>
        <v>38657</v>
      </c>
    </row>
    <row r="12" spans="1:4" ht="19.5" customHeight="1">
      <c r="A12" s="165"/>
      <c r="B12" s="166"/>
      <c r="C12" s="105" t="s">
        <v>56</v>
      </c>
      <c r="D12" s="104">
        <v>35241</v>
      </c>
    </row>
    <row r="13" spans="1:4" ht="36" customHeight="1" thickBot="1">
      <c r="A13" s="121"/>
      <c r="B13" s="123"/>
      <c r="C13" s="37" t="s">
        <v>59</v>
      </c>
      <c r="D13" s="103">
        <v>3416</v>
      </c>
    </row>
    <row r="14" spans="1:4" ht="17.25" thickTop="1">
      <c r="A14" s="102" t="s">
        <v>6</v>
      </c>
      <c r="B14" s="102" t="s">
        <v>6</v>
      </c>
      <c r="C14" s="1" t="s">
        <v>6</v>
      </c>
      <c r="D14" s="2" t="s">
        <v>6</v>
      </c>
    </row>
  </sheetData>
  <mergeCells count="7">
    <mergeCell ref="A3:D3"/>
    <mergeCell ref="A1:D1"/>
    <mergeCell ref="A5:D5"/>
    <mergeCell ref="A6:B6"/>
    <mergeCell ref="C6:D6"/>
    <mergeCell ref="A11:A13"/>
    <mergeCell ref="B11:B13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zoomScaleNormal="100" workbookViewId="0">
      <selection activeCell="D21" sqref="D21"/>
    </sheetView>
  </sheetViews>
  <sheetFormatPr defaultRowHeight="16.5"/>
  <cols>
    <col min="1" max="2" width="11.75" customWidth="1"/>
    <col min="3" max="3" width="16.125" customWidth="1"/>
    <col min="4" max="4" width="15.25" customWidth="1"/>
    <col min="5" max="5" width="17" customWidth="1"/>
    <col min="6" max="6" width="12.125" customWidth="1"/>
    <col min="7" max="7" width="10" customWidth="1"/>
  </cols>
  <sheetData>
    <row r="1" spans="1:7" ht="19.5" customHeight="1">
      <c r="A1" s="138" t="s">
        <v>60</v>
      </c>
      <c r="B1" s="138"/>
      <c r="C1" s="138"/>
      <c r="D1" s="138"/>
      <c r="E1" s="138"/>
      <c r="F1" s="138"/>
      <c r="G1" s="138"/>
    </row>
    <row r="2" spans="1:7" ht="17.25" thickBot="1">
      <c r="A2" s="17" t="s">
        <v>6</v>
      </c>
      <c r="B2" s="17" t="s">
        <v>6</v>
      </c>
      <c r="C2" s="17" t="s">
        <v>6</v>
      </c>
      <c r="D2" s="17" t="s">
        <v>6</v>
      </c>
      <c r="E2" s="17" t="s">
        <v>6</v>
      </c>
      <c r="F2" s="17" t="s">
        <v>6</v>
      </c>
      <c r="G2" s="18" t="s">
        <v>16</v>
      </c>
    </row>
    <row r="3" spans="1:7" ht="18" thickTop="1" thickBot="1">
      <c r="A3" s="139" t="s">
        <v>17</v>
      </c>
      <c r="B3" s="140"/>
      <c r="C3" s="141"/>
      <c r="D3" s="19" t="s">
        <v>61</v>
      </c>
      <c r="E3" s="20" t="s">
        <v>62</v>
      </c>
      <c r="F3" s="21" t="s">
        <v>18</v>
      </c>
      <c r="G3" s="22" t="s">
        <v>19</v>
      </c>
    </row>
    <row r="4" spans="1:7" ht="27" customHeight="1" thickTop="1" thickBot="1">
      <c r="A4" s="142" t="s">
        <v>11</v>
      </c>
      <c r="B4" s="143"/>
      <c r="C4" s="144"/>
      <c r="D4" s="23">
        <f>SUM(D5,D11,D14,D17)</f>
        <v>389011</v>
      </c>
      <c r="E4" s="23">
        <f>SUM(E5,E11,E14,E17)</f>
        <v>389011</v>
      </c>
      <c r="F4" s="24" t="s">
        <v>2</v>
      </c>
      <c r="G4" s="25" t="s">
        <v>2</v>
      </c>
    </row>
    <row r="5" spans="1:7" ht="27" customHeight="1" thickTop="1">
      <c r="A5" s="131" t="s">
        <v>12</v>
      </c>
      <c r="B5" s="134" t="s">
        <v>20</v>
      </c>
      <c r="C5" s="135"/>
      <c r="D5" s="26">
        <f>D6</f>
        <v>381011</v>
      </c>
      <c r="E5" s="26">
        <f>SUM(E6)</f>
        <v>381011</v>
      </c>
      <c r="F5" s="27" t="s">
        <v>2</v>
      </c>
      <c r="G5" s="28" t="s">
        <v>2</v>
      </c>
    </row>
    <row r="6" spans="1:7" ht="27" customHeight="1">
      <c r="A6" s="132"/>
      <c r="B6" s="136" t="s">
        <v>12</v>
      </c>
      <c r="C6" s="29" t="s">
        <v>21</v>
      </c>
      <c r="D6" s="30">
        <f>SUM(D7,D8,D9,D10)</f>
        <v>381011</v>
      </c>
      <c r="E6" s="30">
        <f>SUM(E7,E8,E9,E10)</f>
        <v>381011</v>
      </c>
      <c r="F6" s="31" t="s">
        <v>2</v>
      </c>
      <c r="G6" s="32" t="s">
        <v>2</v>
      </c>
    </row>
    <row r="7" spans="1:7" ht="27" customHeight="1">
      <c r="A7" s="132"/>
      <c r="B7" s="145"/>
      <c r="C7" s="29" t="s">
        <v>22</v>
      </c>
      <c r="D7" s="30">
        <v>164615</v>
      </c>
      <c r="E7" s="30">
        <v>164615</v>
      </c>
      <c r="F7" s="31" t="s">
        <v>2</v>
      </c>
      <c r="G7" s="32" t="s">
        <v>2</v>
      </c>
    </row>
    <row r="8" spans="1:7" ht="27" customHeight="1">
      <c r="A8" s="132"/>
      <c r="B8" s="145"/>
      <c r="C8" s="29" t="s">
        <v>23</v>
      </c>
      <c r="D8" s="30">
        <v>51020</v>
      </c>
      <c r="E8" s="30">
        <v>51020</v>
      </c>
      <c r="F8" s="31" t="s">
        <v>2</v>
      </c>
      <c r="G8" s="32" t="s">
        <v>2</v>
      </c>
    </row>
    <row r="9" spans="1:7" ht="27" customHeight="1">
      <c r="A9" s="132"/>
      <c r="B9" s="145"/>
      <c r="C9" s="33" t="s">
        <v>24</v>
      </c>
      <c r="D9" s="34">
        <v>160376</v>
      </c>
      <c r="E9" s="34">
        <v>160376</v>
      </c>
      <c r="F9" s="31" t="s">
        <v>2</v>
      </c>
      <c r="G9" s="36" t="s">
        <v>2</v>
      </c>
    </row>
    <row r="10" spans="1:7" ht="27" customHeight="1" thickBot="1">
      <c r="A10" s="133"/>
      <c r="B10" s="137"/>
      <c r="C10" s="37" t="s">
        <v>4</v>
      </c>
      <c r="D10" s="38">
        <v>5000</v>
      </c>
      <c r="E10" s="38">
        <v>5000</v>
      </c>
      <c r="F10" s="39" t="s">
        <v>2</v>
      </c>
      <c r="G10" s="40" t="s">
        <v>2</v>
      </c>
    </row>
    <row r="11" spans="1:7" ht="27" customHeight="1" thickTop="1">
      <c r="A11" s="131" t="s">
        <v>5</v>
      </c>
      <c r="B11" s="134" t="s">
        <v>20</v>
      </c>
      <c r="C11" s="135"/>
      <c r="D11" s="30">
        <f>D12</f>
        <v>3936</v>
      </c>
      <c r="E11" s="30">
        <f>E12</f>
        <v>3936</v>
      </c>
      <c r="F11" s="31" t="s">
        <v>2</v>
      </c>
      <c r="G11" s="32" t="s">
        <v>2</v>
      </c>
    </row>
    <row r="12" spans="1:7" ht="27" customHeight="1">
      <c r="A12" s="132"/>
      <c r="B12" s="136" t="s">
        <v>5</v>
      </c>
      <c r="C12" s="29" t="s">
        <v>21</v>
      </c>
      <c r="D12" s="30">
        <f>SUM(D13)</f>
        <v>3936</v>
      </c>
      <c r="E12" s="30">
        <f>E13</f>
        <v>3936</v>
      </c>
      <c r="F12" s="31" t="s">
        <v>2</v>
      </c>
      <c r="G12" s="32" t="s">
        <v>2</v>
      </c>
    </row>
    <row r="13" spans="1:7" ht="27" customHeight="1" thickBot="1">
      <c r="A13" s="133"/>
      <c r="B13" s="137"/>
      <c r="C13" s="37" t="s">
        <v>25</v>
      </c>
      <c r="D13" s="38">
        <v>3936</v>
      </c>
      <c r="E13" s="38">
        <v>3936</v>
      </c>
      <c r="F13" s="39" t="s">
        <v>2</v>
      </c>
      <c r="G13" s="40" t="s">
        <v>2</v>
      </c>
    </row>
    <row r="14" spans="1:7" ht="27" customHeight="1" thickTop="1">
      <c r="A14" s="131" t="s">
        <v>65</v>
      </c>
      <c r="B14" s="134" t="s">
        <v>66</v>
      </c>
      <c r="C14" s="135"/>
      <c r="D14" s="26">
        <f>D15</f>
        <v>4064</v>
      </c>
      <c r="E14" s="26">
        <f>E15</f>
        <v>4064</v>
      </c>
      <c r="F14" s="27"/>
      <c r="G14" s="28"/>
    </row>
    <row r="15" spans="1:7" ht="27" customHeight="1">
      <c r="A15" s="132"/>
      <c r="B15" s="136" t="s">
        <v>65</v>
      </c>
      <c r="C15" s="33" t="s">
        <v>67</v>
      </c>
      <c r="D15" s="34">
        <f>D16</f>
        <v>4064</v>
      </c>
      <c r="E15" s="34">
        <f>E16</f>
        <v>4064</v>
      </c>
      <c r="F15" s="35"/>
      <c r="G15" s="36"/>
    </row>
    <row r="16" spans="1:7" ht="27" customHeight="1" thickBot="1">
      <c r="A16" s="133"/>
      <c r="B16" s="137"/>
      <c r="C16" s="105" t="s">
        <v>65</v>
      </c>
      <c r="D16" s="106">
        <v>4064</v>
      </c>
      <c r="E16" s="106">
        <v>4064</v>
      </c>
      <c r="F16" s="107"/>
      <c r="G16" s="108"/>
    </row>
    <row r="17" spans="1:7" ht="27" customHeight="1" thickTop="1">
      <c r="A17" s="131" t="s">
        <v>7</v>
      </c>
      <c r="B17" s="134" t="s">
        <v>20</v>
      </c>
      <c r="C17" s="135"/>
      <c r="D17" s="41">
        <f>D18</f>
        <v>0</v>
      </c>
      <c r="E17" s="41">
        <f>E18</f>
        <v>0</v>
      </c>
      <c r="F17" s="27" t="s">
        <v>2</v>
      </c>
      <c r="G17" s="28" t="s">
        <v>2</v>
      </c>
    </row>
    <row r="18" spans="1:7" ht="27" customHeight="1">
      <c r="A18" s="132"/>
      <c r="B18" s="136" t="s">
        <v>7</v>
      </c>
      <c r="C18" s="42" t="s">
        <v>21</v>
      </c>
      <c r="D18" s="43">
        <v>0</v>
      </c>
      <c r="E18" s="43">
        <f>E19</f>
        <v>0</v>
      </c>
      <c r="F18" s="31" t="s">
        <v>2</v>
      </c>
      <c r="G18" s="32" t="s">
        <v>2</v>
      </c>
    </row>
    <row r="19" spans="1:7" ht="27" customHeight="1" thickBot="1">
      <c r="A19" s="133"/>
      <c r="B19" s="137"/>
      <c r="C19" s="44" t="s">
        <v>7</v>
      </c>
      <c r="D19" s="45">
        <v>0</v>
      </c>
      <c r="E19" s="45">
        <v>0</v>
      </c>
      <c r="F19" s="39" t="s">
        <v>2</v>
      </c>
      <c r="G19" s="40" t="s">
        <v>2</v>
      </c>
    </row>
    <row r="20" spans="1:7" ht="17.25" thickTop="1"/>
  </sheetData>
  <mergeCells count="15">
    <mergeCell ref="A1:G1"/>
    <mergeCell ref="A3:C3"/>
    <mergeCell ref="A4:C4"/>
    <mergeCell ref="A5:A10"/>
    <mergeCell ref="B5:C5"/>
    <mergeCell ref="B6:B10"/>
    <mergeCell ref="A17:A19"/>
    <mergeCell ref="B17:C17"/>
    <mergeCell ref="B18:B19"/>
    <mergeCell ref="A11:A13"/>
    <mergeCell ref="B11:C11"/>
    <mergeCell ref="B12:B13"/>
    <mergeCell ref="B14:C14"/>
    <mergeCell ref="A14:A16"/>
    <mergeCell ref="B15:B16"/>
  </mergeCells>
  <phoneticPr fontId="6" type="noConversion"/>
  <pageMargins left="0.7" right="0.7" top="0.75" bottom="0.75" header="0.3" footer="0.3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D41" sqref="D41"/>
    </sheetView>
  </sheetViews>
  <sheetFormatPr defaultRowHeight="16.5"/>
  <cols>
    <col min="1" max="1" width="8" customWidth="1"/>
    <col min="2" max="2" width="11.125" customWidth="1"/>
    <col min="3" max="3" width="17.375" customWidth="1"/>
    <col min="4" max="5" width="16.25" customWidth="1"/>
    <col min="6" max="7" width="14" customWidth="1"/>
  </cols>
  <sheetData>
    <row r="1" spans="1:7" ht="19.5" customHeight="1">
      <c r="A1" s="154" t="s">
        <v>63</v>
      </c>
      <c r="B1" s="154"/>
      <c r="C1" s="154"/>
      <c r="D1" s="154"/>
      <c r="E1" s="154"/>
      <c r="F1" s="154"/>
      <c r="G1" s="154"/>
    </row>
    <row r="2" spans="1:7" ht="17.25" thickBot="1">
      <c r="A2" s="46" t="s">
        <v>6</v>
      </c>
      <c r="B2" s="46" t="s">
        <v>6</v>
      </c>
      <c r="C2" s="46" t="s">
        <v>6</v>
      </c>
      <c r="D2" s="46" t="s">
        <v>6</v>
      </c>
      <c r="E2" s="46" t="s">
        <v>6</v>
      </c>
      <c r="F2" s="47" t="s">
        <v>6</v>
      </c>
      <c r="G2" s="48" t="s">
        <v>16</v>
      </c>
    </row>
    <row r="3" spans="1:7" ht="18" thickTop="1" thickBot="1">
      <c r="A3" s="139" t="s">
        <v>17</v>
      </c>
      <c r="B3" s="140"/>
      <c r="C3" s="141"/>
      <c r="D3" s="49" t="s">
        <v>61</v>
      </c>
      <c r="E3" s="49" t="s">
        <v>62</v>
      </c>
      <c r="F3" s="49" t="s">
        <v>64</v>
      </c>
      <c r="G3" s="50" t="s">
        <v>19</v>
      </c>
    </row>
    <row r="4" spans="1:7" ht="30" customHeight="1" thickTop="1" thickBot="1">
      <c r="A4" s="155" t="s">
        <v>0</v>
      </c>
      <c r="B4" s="156"/>
      <c r="C4" s="157"/>
      <c r="D4" s="85">
        <f>SUM(D5,D23,D27,D36)</f>
        <v>389011</v>
      </c>
      <c r="E4" s="51">
        <f>SUM(E5,E23,E27,E36)</f>
        <v>389011</v>
      </c>
      <c r="F4" s="76">
        <v>0</v>
      </c>
      <c r="G4" s="52"/>
    </row>
    <row r="5" spans="1:7" ht="27" customHeight="1" thickTop="1" thickBot="1">
      <c r="A5" s="158" t="s">
        <v>13</v>
      </c>
      <c r="B5" s="159" t="s">
        <v>20</v>
      </c>
      <c r="C5" s="160"/>
      <c r="D5" s="86">
        <f>SUM(D6,D13,D16)</f>
        <v>222738</v>
      </c>
      <c r="E5" s="54">
        <f>SUM(E6,E13,E16)</f>
        <v>207210</v>
      </c>
      <c r="F5" s="77">
        <f>D5-E5</f>
        <v>15528</v>
      </c>
      <c r="G5" s="55">
        <v>7.4</v>
      </c>
    </row>
    <row r="6" spans="1:7" ht="27" customHeight="1" thickTop="1">
      <c r="A6" s="147"/>
      <c r="B6" s="161" t="s">
        <v>26</v>
      </c>
      <c r="C6" s="56" t="s">
        <v>21</v>
      </c>
      <c r="D6" s="99">
        <f>SUM(D7,D8,D9,D10,D11,D12)</f>
        <v>176571</v>
      </c>
      <c r="E6" s="57">
        <f>SUM(E7,E8,E9,E10,E11,E12)</f>
        <v>165998</v>
      </c>
      <c r="F6" s="78">
        <f>D6-E6</f>
        <v>10573</v>
      </c>
      <c r="G6" s="115">
        <v>6</v>
      </c>
    </row>
    <row r="7" spans="1:7" ht="27" customHeight="1">
      <c r="A7" s="147"/>
      <c r="B7" s="152"/>
      <c r="C7" s="84" t="s">
        <v>27</v>
      </c>
      <c r="D7" s="100">
        <v>142179</v>
      </c>
      <c r="E7" s="60">
        <v>133654</v>
      </c>
      <c r="F7" s="79">
        <f>D7-E7</f>
        <v>8525</v>
      </c>
      <c r="G7" s="116">
        <v>6.3</v>
      </c>
    </row>
    <row r="8" spans="1:7" ht="27" customHeight="1">
      <c r="A8" s="147"/>
      <c r="B8" s="152"/>
      <c r="C8" s="98" t="s">
        <v>28</v>
      </c>
      <c r="D8" s="100">
        <v>1440</v>
      </c>
      <c r="E8" s="63">
        <v>1440</v>
      </c>
      <c r="F8" s="96">
        <f t="shared" ref="F8:F11" si="0">D8-E8</f>
        <v>0</v>
      </c>
      <c r="G8" s="116">
        <v>0</v>
      </c>
    </row>
    <row r="9" spans="1:7" ht="27" customHeight="1">
      <c r="A9" s="147"/>
      <c r="B9" s="152"/>
      <c r="C9" s="84" t="s">
        <v>29</v>
      </c>
      <c r="D9" s="100">
        <v>13157</v>
      </c>
      <c r="E9" s="60">
        <v>11920</v>
      </c>
      <c r="F9" s="96">
        <f t="shared" si="0"/>
        <v>1237</v>
      </c>
      <c r="G9" s="116">
        <v>10.3</v>
      </c>
    </row>
    <row r="10" spans="1:7" ht="27" customHeight="1">
      <c r="A10" s="147"/>
      <c r="B10" s="152"/>
      <c r="C10" s="84" t="s">
        <v>54</v>
      </c>
      <c r="D10" s="100">
        <v>10605</v>
      </c>
      <c r="E10" s="60">
        <v>9894</v>
      </c>
      <c r="F10" s="96">
        <f t="shared" si="0"/>
        <v>711</v>
      </c>
      <c r="G10" s="116">
        <v>7.1</v>
      </c>
    </row>
    <row r="11" spans="1:7" ht="27" customHeight="1">
      <c r="A11" s="147"/>
      <c r="B11" s="152"/>
      <c r="C11" s="59" t="s">
        <v>3</v>
      </c>
      <c r="D11" s="91">
        <v>5590</v>
      </c>
      <c r="E11" s="60">
        <v>5590</v>
      </c>
      <c r="F11" s="96">
        <f t="shared" si="0"/>
        <v>0</v>
      </c>
      <c r="G11" s="116">
        <v>0</v>
      </c>
    </row>
    <row r="12" spans="1:7" ht="27" customHeight="1" thickBot="1">
      <c r="A12" s="147"/>
      <c r="B12" s="162"/>
      <c r="C12" s="65" t="s">
        <v>30</v>
      </c>
      <c r="D12" s="93">
        <v>3600</v>
      </c>
      <c r="E12" s="66">
        <v>3500</v>
      </c>
      <c r="F12" s="81">
        <f t="shared" ref="F12:F17" si="1">D12-E12</f>
        <v>100</v>
      </c>
      <c r="G12" s="117">
        <v>2.8</v>
      </c>
    </row>
    <row r="13" spans="1:7" ht="27" customHeight="1" thickTop="1">
      <c r="A13" s="147"/>
      <c r="B13" s="151" t="s">
        <v>31</v>
      </c>
      <c r="C13" s="56" t="s">
        <v>21</v>
      </c>
      <c r="D13" s="87">
        <f>SUM(D14,D15)</f>
        <v>4640</v>
      </c>
      <c r="E13" s="57">
        <f>SUM(E14,E15)</f>
        <v>4599</v>
      </c>
      <c r="F13" s="78">
        <f t="shared" si="1"/>
        <v>41</v>
      </c>
      <c r="G13" s="115">
        <v>0.8</v>
      </c>
    </row>
    <row r="14" spans="1:7" ht="27" customHeight="1">
      <c r="A14" s="147"/>
      <c r="B14" s="152"/>
      <c r="C14" s="59" t="s">
        <v>32</v>
      </c>
      <c r="D14" s="89">
        <v>3376</v>
      </c>
      <c r="E14" s="60">
        <v>3359</v>
      </c>
      <c r="F14" s="79">
        <f t="shared" si="1"/>
        <v>17</v>
      </c>
      <c r="G14" s="116">
        <v>0.5</v>
      </c>
    </row>
    <row r="15" spans="1:7" ht="27" customHeight="1" thickBot="1">
      <c r="A15" s="147"/>
      <c r="B15" s="162"/>
      <c r="C15" s="67" t="s">
        <v>33</v>
      </c>
      <c r="D15" s="94">
        <v>1264</v>
      </c>
      <c r="E15" s="68">
        <v>1240</v>
      </c>
      <c r="F15" s="82">
        <f t="shared" si="1"/>
        <v>24</v>
      </c>
      <c r="G15" s="118">
        <v>1.9</v>
      </c>
    </row>
    <row r="16" spans="1:7" ht="27" customHeight="1" thickTop="1">
      <c r="A16" s="147"/>
      <c r="B16" s="151" t="s">
        <v>34</v>
      </c>
      <c r="C16" s="70" t="s">
        <v>21</v>
      </c>
      <c r="D16" s="87">
        <f>SUM(D17,D18,D19,D20,D21,D22)</f>
        <v>41527</v>
      </c>
      <c r="E16" s="57">
        <f>SUM(E17,E18,E19,E20,E21,E22)</f>
        <v>36613</v>
      </c>
      <c r="F16" s="78">
        <f t="shared" si="1"/>
        <v>4914</v>
      </c>
      <c r="G16" s="110">
        <v>13.4</v>
      </c>
    </row>
    <row r="17" spans="1:7" ht="27" customHeight="1">
      <c r="A17" s="147"/>
      <c r="B17" s="152"/>
      <c r="C17" s="71" t="s">
        <v>35</v>
      </c>
      <c r="D17" s="89">
        <v>14980</v>
      </c>
      <c r="E17" s="60">
        <v>13979</v>
      </c>
      <c r="F17" s="79">
        <f t="shared" si="1"/>
        <v>1001</v>
      </c>
      <c r="G17" s="111">
        <v>7.1</v>
      </c>
    </row>
    <row r="18" spans="1:7" ht="27" customHeight="1">
      <c r="A18" s="147"/>
      <c r="B18" s="152"/>
      <c r="C18" s="71" t="s">
        <v>36</v>
      </c>
      <c r="D18" s="89">
        <v>8543</v>
      </c>
      <c r="E18" s="60">
        <v>7115</v>
      </c>
      <c r="F18" s="96">
        <f t="shared" ref="F18:F21" si="2">D18-E18</f>
        <v>1428</v>
      </c>
      <c r="G18" s="111">
        <v>20</v>
      </c>
    </row>
    <row r="19" spans="1:7" ht="27" customHeight="1">
      <c r="A19" s="147"/>
      <c r="B19" s="152"/>
      <c r="C19" s="71" t="s">
        <v>37</v>
      </c>
      <c r="D19" s="89">
        <v>3650</v>
      </c>
      <c r="E19" s="60">
        <v>3551</v>
      </c>
      <c r="F19" s="96">
        <f t="shared" si="2"/>
        <v>99</v>
      </c>
      <c r="G19" s="111">
        <v>2.7</v>
      </c>
    </row>
    <row r="20" spans="1:7" ht="27" customHeight="1">
      <c r="A20" s="147"/>
      <c r="B20" s="152"/>
      <c r="C20" s="71" t="s">
        <v>38</v>
      </c>
      <c r="D20" s="89">
        <v>2960</v>
      </c>
      <c r="E20" s="60">
        <v>2828</v>
      </c>
      <c r="F20" s="96">
        <f t="shared" si="2"/>
        <v>132</v>
      </c>
      <c r="G20" s="111">
        <v>4.5999999999999996</v>
      </c>
    </row>
    <row r="21" spans="1:7" ht="27" customHeight="1">
      <c r="A21" s="147"/>
      <c r="B21" s="152"/>
      <c r="C21" s="71" t="s">
        <v>39</v>
      </c>
      <c r="D21" s="89">
        <v>3650</v>
      </c>
      <c r="E21" s="60">
        <v>3462</v>
      </c>
      <c r="F21" s="96">
        <f t="shared" si="2"/>
        <v>188</v>
      </c>
      <c r="G21" s="111">
        <v>5.4</v>
      </c>
    </row>
    <row r="22" spans="1:7" ht="27" customHeight="1" thickBot="1">
      <c r="A22" s="148"/>
      <c r="B22" s="153"/>
      <c r="C22" s="72" t="s">
        <v>40</v>
      </c>
      <c r="D22" s="93">
        <v>7744</v>
      </c>
      <c r="E22" s="66">
        <v>5678</v>
      </c>
      <c r="F22" s="81">
        <f t="shared" ref="F22:F28" si="3">D22-E22</f>
        <v>2066</v>
      </c>
      <c r="G22" s="112">
        <v>36.299999999999997</v>
      </c>
    </row>
    <row r="23" spans="1:7" ht="27" customHeight="1" thickTop="1">
      <c r="A23" s="53" t="s">
        <v>41</v>
      </c>
      <c r="B23" s="149" t="s">
        <v>20</v>
      </c>
      <c r="C23" s="150"/>
      <c r="D23" s="88">
        <f>D24</f>
        <v>250</v>
      </c>
      <c r="E23" s="58">
        <f>E24</f>
        <v>243</v>
      </c>
      <c r="F23" s="78">
        <f t="shared" si="3"/>
        <v>7</v>
      </c>
      <c r="G23" s="110">
        <v>2.8</v>
      </c>
    </row>
    <row r="24" spans="1:7" ht="27" customHeight="1">
      <c r="A24" s="73" t="s">
        <v>42</v>
      </c>
      <c r="B24" s="151" t="s">
        <v>43</v>
      </c>
      <c r="C24" s="59" t="s">
        <v>21</v>
      </c>
      <c r="D24" s="90">
        <f>SUM(D25,D26)</f>
        <v>250</v>
      </c>
      <c r="E24" s="61">
        <f>SUM(E25,E26)</f>
        <v>243</v>
      </c>
      <c r="F24" s="79">
        <f t="shared" si="3"/>
        <v>7</v>
      </c>
      <c r="G24" s="111">
        <v>2.8</v>
      </c>
    </row>
    <row r="25" spans="1:7" ht="27" customHeight="1">
      <c r="A25" s="74"/>
      <c r="B25" s="152"/>
      <c r="C25" s="62" t="s">
        <v>44</v>
      </c>
      <c r="D25" s="92">
        <v>250</v>
      </c>
      <c r="E25" s="64">
        <v>243</v>
      </c>
      <c r="F25" s="96">
        <f t="shared" si="3"/>
        <v>7</v>
      </c>
      <c r="G25" s="114">
        <v>2.8</v>
      </c>
    </row>
    <row r="26" spans="1:7" ht="27" customHeight="1" thickBot="1">
      <c r="A26" s="75"/>
      <c r="B26" s="153"/>
      <c r="C26" s="67" t="s">
        <v>45</v>
      </c>
      <c r="D26" s="95">
        <v>0</v>
      </c>
      <c r="E26" s="69">
        <v>0</v>
      </c>
      <c r="F26" s="82">
        <f t="shared" si="3"/>
        <v>0</v>
      </c>
      <c r="G26" s="113">
        <v>0</v>
      </c>
    </row>
    <row r="27" spans="1:7" ht="27" customHeight="1" thickTop="1">
      <c r="A27" s="146" t="s">
        <v>15</v>
      </c>
      <c r="B27" s="149" t="s">
        <v>20</v>
      </c>
      <c r="C27" s="150"/>
      <c r="D27" s="87">
        <f>D28</f>
        <v>166023</v>
      </c>
      <c r="E27" s="57">
        <f>E28</f>
        <v>142901</v>
      </c>
      <c r="F27" s="78">
        <f t="shared" si="3"/>
        <v>23122</v>
      </c>
      <c r="G27" s="110">
        <v>16.100000000000001</v>
      </c>
    </row>
    <row r="28" spans="1:7" ht="27" customHeight="1">
      <c r="A28" s="147"/>
      <c r="B28" s="151" t="s">
        <v>15</v>
      </c>
      <c r="C28" s="62" t="s">
        <v>21</v>
      </c>
      <c r="D28" s="91">
        <f>SUM(D29,D30,D31,D32,D33,D34,D35)</f>
        <v>166023</v>
      </c>
      <c r="E28" s="63">
        <f>SUM(E29,E30,E31,E32,E33,E34,E35)</f>
        <v>142901</v>
      </c>
      <c r="F28" s="80">
        <f t="shared" si="3"/>
        <v>23122</v>
      </c>
      <c r="G28" s="114">
        <v>16.100000000000001</v>
      </c>
    </row>
    <row r="29" spans="1:7" ht="27" customHeight="1">
      <c r="A29" s="147"/>
      <c r="B29" s="152"/>
      <c r="C29" s="62" t="s">
        <v>46</v>
      </c>
      <c r="D29" s="91">
        <v>31500</v>
      </c>
      <c r="E29" s="97">
        <v>18754</v>
      </c>
      <c r="F29" s="97">
        <f t="shared" ref="F29:F34" si="4">D29-E29</f>
        <v>12746</v>
      </c>
      <c r="G29" s="114">
        <v>67.900000000000006</v>
      </c>
    </row>
    <row r="30" spans="1:7" ht="27" customHeight="1">
      <c r="A30" s="147"/>
      <c r="B30" s="152"/>
      <c r="C30" s="62" t="s">
        <v>47</v>
      </c>
      <c r="D30" s="91">
        <v>45500</v>
      </c>
      <c r="E30" s="63">
        <v>36217</v>
      </c>
      <c r="F30" s="97">
        <f t="shared" si="4"/>
        <v>9283</v>
      </c>
      <c r="G30" s="114">
        <v>25.6</v>
      </c>
    </row>
    <row r="31" spans="1:7" ht="27" customHeight="1">
      <c r="A31" s="147"/>
      <c r="B31" s="152"/>
      <c r="C31" s="62" t="s">
        <v>1</v>
      </c>
      <c r="D31" s="91">
        <v>58442</v>
      </c>
      <c r="E31" s="63">
        <v>57444</v>
      </c>
      <c r="F31" s="97">
        <f t="shared" si="4"/>
        <v>998</v>
      </c>
      <c r="G31" s="114">
        <v>1.7</v>
      </c>
    </row>
    <row r="32" spans="1:7" ht="27" customHeight="1">
      <c r="A32" s="147"/>
      <c r="B32" s="152"/>
      <c r="C32" s="62" t="s">
        <v>48</v>
      </c>
      <c r="D32" s="92">
        <v>0</v>
      </c>
      <c r="E32" s="64">
        <v>0</v>
      </c>
      <c r="F32" s="97">
        <f t="shared" si="4"/>
        <v>0</v>
      </c>
      <c r="G32" s="114">
        <v>0</v>
      </c>
    </row>
    <row r="33" spans="1:7" ht="27" customHeight="1">
      <c r="A33" s="147"/>
      <c r="B33" s="152"/>
      <c r="C33" s="62" t="s">
        <v>49</v>
      </c>
      <c r="D33" s="91">
        <v>1200</v>
      </c>
      <c r="E33" s="63">
        <v>1200</v>
      </c>
      <c r="F33" s="97">
        <f t="shared" si="4"/>
        <v>0</v>
      </c>
      <c r="G33" s="114">
        <v>0</v>
      </c>
    </row>
    <row r="34" spans="1:7" ht="27" customHeight="1">
      <c r="A34" s="147"/>
      <c r="B34" s="152"/>
      <c r="C34" s="62" t="s">
        <v>50</v>
      </c>
      <c r="D34" s="91">
        <v>10300</v>
      </c>
      <c r="E34" s="63">
        <v>10275</v>
      </c>
      <c r="F34" s="97">
        <f t="shared" si="4"/>
        <v>25</v>
      </c>
      <c r="G34" s="114">
        <v>0</v>
      </c>
    </row>
    <row r="35" spans="1:7" ht="27" customHeight="1" thickBot="1">
      <c r="A35" s="163"/>
      <c r="B35" s="153"/>
      <c r="C35" s="67" t="s">
        <v>51</v>
      </c>
      <c r="D35" s="94">
        <v>19081</v>
      </c>
      <c r="E35" s="68">
        <v>19011</v>
      </c>
      <c r="F35" s="82">
        <f>D35-E35</f>
        <v>70</v>
      </c>
      <c r="G35" s="113">
        <v>0</v>
      </c>
    </row>
    <row r="36" spans="1:7" ht="27" customHeight="1" thickTop="1">
      <c r="A36" s="146" t="s">
        <v>52</v>
      </c>
      <c r="B36" s="149" t="s">
        <v>20</v>
      </c>
      <c r="C36" s="150"/>
      <c r="D36" s="88">
        <f>D37</f>
        <v>0</v>
      </c>
      <c r="E36" s="78">
        <f>E37</f>
        <v>38657</v>
      </c>
      <c r="F36" s="78">
        <f>D36-E36</f>
        <v>-38657</v>
      </c>
      <c r="G36" s="110">
        <v>0</v>
      </c>
    </row>
    <row r="37" spans="1:7" ht="27" customHeight="1">
      <c r="A37" s="147"/>
      <c r="B37" s="151" t="s">
        <v>52</v>
      </c>
      <c r="C37" s="59" t="s">
        <v>21</v>
      </c>
      <c r="D37" s="90">
        <f>D38</f>
        <v>0</v>
      </c>
      <c r="E37" s="96">
        <f>SUM(E38,E39)</f>
        <v>38657</v>
      </c>
      <c r="F37" s="79">
        <f>D37-E37</f>
        <v>-38657</v>
      </c>
      <c r="G37" s="111">
        <v>0</v>
      </c>
    </row>
    <row r="38" spans="1:7" ht="27" customHeight="1">
      <c r="A38" s="147"/>
      <c r="B38" s="152"/>
      <c r="C38" s="62" t="s">
        <v>53</v>
      </c>
      <c r="D38" s="92">
        <v>0</v>
      </c>
      <c r="E38" s="97">
        <v>35241</v>
      </c>
      <c r="F38" s="96">
        <f>D38-E38</f>
        <v>-35241</v>
      </c>
      <c r="G38" s="111">
        <v>0</v>
      </c>
    </row>
    <row r="39" spans="1:7" ht="27" customHeight="1" thickBot="1">
      <c r="A39" s="148"/>
      <c r="B39" s="153"/>
      <c r="C39" s="67" t="s">
        <v>52</v>
      </c>
      <c r="D39" s="95">
        <v>0</v>
      </c>
      <c r="E39" s="82">
        <v>3416</v>
      </c>
      <c r="F39" s="82">
        <f>D39-E39</f>
        <v>-3416</v>
      </c>
      <c r="G39" s="113">
        <v>0</v>
      </c>
    </row>
    <row r="40" spans="1:7" ht="17.25" thickTop="1"/>
  </sheetData>
  <mergeCells count="16">
    <mergeCell ref="A36:A39"/>
    <mergeCell ref="B36:C36"/>
    <mergeCell ref="B37:B39"/>
    <mergeCell ref="A1:G1"/>
    <mergeCell ref="A3:C3"/>
    <mergeCell ref="A4:C4"/>
    <mergeCell ref="A5:A22"/>
    <mergeCell ref="B5:C5"/>
    <mergeCell ref="B6:B12"/>
    <mergeCell ref="B13:B15"/>
    <mergeCell ref="B16:B22"/>
    <mergeCell ref="B23:C23"/>
    <mergeCell ref="B24:B26"/>
    <mergeCell ref="A27:A35"/>
    <mergeCell ref="B27:C27"/>
    <mergeCell ref="B28:B35"/>
  </mergeCells>
  <phoneticPr fontId="6" type="noConversion"/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세입세출_총괄표</vt:lpstr>
      <vt:lpstr>세입예산서</vt:lpstr>
      <vt:lpstr>세출예산서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owner</cp:lastModifiedBy>
  <cp:lastPrinted>2018-01-14T02:58:35Z</cp:lastPrinted>
  <dcterms:created xsi:type="dcterms:W3CDTF">2017-01-12T02:13:16Z</dcterms:created>
  <dcterms:modified xsi:type="dcterms:W3CDTF">2018-02-20T08:50:44Z</dcterms:modified>
</cp:coreProperties>
</file>