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45" windowWidth="22635" windowHeight="11880"/>
  </bookViews>
  <sheets>
    <sheet name="1.세입세출_총괄표" sheetId="5" r:id="rId1"/>
    <sheet name="2.세입예산서" sheetId="6" r:id="rId2"/>
    <sheet name="3.세출예산서" sheetId="7" r:id="rId3"/>
  </sheets>
  <calcPr calcId="145621"/>
</workbook>
</file>

<file path=xl/calcChain.xml><?xml version="1.0" encoding="utf-8"?>
<calcChain xmlns="http://schemas.openxmlformats.org/spreadsheetml/2006/main">
  <c r="E5" i="7"/>
  <c r="E6"/>
  <c r="E7"/>
  <c r="E14"/>
  <c r="E17"/>
  <c r="E24"/>
  <c r="E25"/>
  <c r="E28"/>
  <c r="E29"/>
  <c r="E37"/>
  <c r="E38"/>
  <c r="D5"/>
  <c r="D6"/>
  <c r="D7"/>
  <c r="D14"/>
  <c r="D17"/>
  <c r="D24"/>
  <c r="D25"/>
  <c r="D28"/>
  <c r="D29"/>
  <c r="D37"/>
  <c r="D38"/>
  <c r="E5" i="6"/>
  <c r="E6"/>
  <c r="E7"/>
  <c r="E12"/>
  <c r="E13"/>
  <c r="E15"/>
  <c r="E16"/>
  <c r="E19"/>
  <c r="E18" s="1"/>
  <c r="D6"/>
  <c r="D7"/>
  <c r="D12"/>
  <c r="D13"/>
  <c r="D15"/>
  <c r="D16"/>
  <c r="D18"/>
  <c r="D19"/>
  <c r="D5"/>
  <c r="C7" i="5" l="1"/>
  <c r="F7"/>
  <c r="E7"/>
  <c r="B7"/>
</calcChain>
</file>

<file path=xl/sharedStrings.xml><?xml version="1.0" encoding="utf-8"?>
<sst xmlns="http://schemas.openxmlformats.org/spreadsheetml/2006/main" count="142" uniqueCount="81">
  <si>
    <t>총 계</t>
  </si>
  <si>
    <t>-</t>
  </si>
  <si>
    <t>대우수당</t>
  </si>
  <si>
    <t>기타보조금</t>
  </si>
  <si>
    <t>후원금</t>
  </si>
  <si>
    <t>잡수입</t>
  </si>
  <si>
    <t>총계</t>
  </si>
  <si>
    <t>보조금</t>
  </si>
  <si>
    <t>사무비</t>
  </si>
  <si>
    <t>재산조성비</t>
  </si>
  <si>
    <t>사업비</t>
  </si>
  <si>
    <t>관항목</t>
  </si>
  <si>
    <t xml:space="preserve">증감(B-A) </t>
  </si>
  <si>
    <t>비율(%)</t>
  </si>
  <si>
    <t>합계</t>
  </si>
  <si>
    <t>소계</t>
  </si>
  <si>
    <t>국고보조금</t>
  </si>
  <si>
    <t>시․도보조금</t>
  </si>
  <si>
    <t>시․군․구보조금</t>
  </si>
  <si>
    <t>비지정후원금</t>
  </si>
  <si>
    <t>인건비</t>
  </si>
  <si>
    <t>급여</t>
  </si>
  <si>
    <t>제수당</t>
  </si>
  <si>
    <t>사회보험</t>
  </si>
  <si>
    <t>처우개선비</t>
  </si>
  <si>
    <t>업무추진비</t>
  </si>
  <si>
    <t>기관운영비</t>
  </si>
  <si>
    <t>회의비</t>
  </si>
  <si>
    <t>일반운영비</t>
  </si>
  <si>
    <t>여비</t>
  </si>
  <si>
    <t>수용비 및 수수료</t>
  </si>
  <si>
    <t>차량비</t>
  </si>
  <si>
    <t>공공요금</t>
  </si>
  <si>
    <t>제세공과금</t>
  </si>
  <si>
    <t>기타운영비</t>
  </si>
  <si>
    <t>세입</t>
  </si>
  <si>
    <t>세출</t>
  </si>
  <si>
    <t>2017년</t>
  </si>
  <si>
    <t>2018년</t>
  </si>
  <si>
    <t xml:space="preserve">총계 </t>
  </si>
  <si>
    <t>이월금</t>
  </si>
  <si>
    <t>　잡수입</t>
  </si>
  <si>
    <t xml:space="preserve">※서식근거:「사회복지법인 및 사회복지시설 재무‧회계규칙」규정에 의거함. </t>
  </si>
  <si>
    <t>1. 2018년 세입ㆍ세출예산 총괄표</t>
    <phoneticPr fontId="3" type="noConversion"/>
  </si>
  <si>
    <t>영동군다문화가족지원센터 2018년 세입․세출예산안</t>
    <phoneticPr fontId="3" type="noConversion"/>
  </si>
  <si>
    <t>예비비 및 기타</t>
    <phoneticPr fontId="3" type="noConversion"/>
  </si>
  <si>
    <t>이월금
(후원금)</t>
    <phoneticPr fontId="3" type="noConversion"/>
  </si>
  <si>
    <t xml:space="preserve">2017년 예산(A) </t>
  </si>
  <si>
    <t xml:space="preserve">2018년 예산(B) </t>
  </si>
  <si>
    <t>△648</t>
  </si>
  <si>
    <t>이월금(후원금)</t>
  </si>
  <si>
    <t>2. 2018년 세입예산서</t>
    <phoneticPr fontId="3" type="noConversion"/>
  </si>
  <si>
    <t>증감(B-A)</t>
  </si>
  <si>
    <t>△360</t>
  </si>
  <si>
    <t>퇴직금 및 퇴직적립금</t>
  </si>
  <si>
    <t>△376</t>
  </si>
  <si>
    <t>△7,753</t>
  </si>
  <si>
    <t>△1,570</t>
  </si>
  <si>
    <t>△1,211</t>
  </si>
  <si>
    <t>△1,350</t>
  </si>
  <si>
    <t>△95</t>
  </si>
  <si>
    <t>△3,567</t>
  </si>
  <si>
    <t>3. 2018년 세출예산서</t>
    <phoneticPr fontId="3" type="noConversion"/>
  </si>
  <si>
    <t>(단위:천원)</t>
    <phoneticPr fontId="3" type="noConversion"/>
  </si>
  <si>
    <t>△500</t>
  </si>
  <si>
    <t>△760</t>
  </si>
  <si>
    <t>합계</t>
    <phoneticPr fontId="3" type="noConversion"/>
  </si>
  <si>
    <t>시설비</t>
    <phoneticPr fontId="3" type="noConversion"/>
  </si>
  <si>
    <t>소계</t>
    <phoneticPr fontId="3" type="noConversion"/>
  </si>
  <si>
    <t>자산취득비</t>
    <phoneticPr fontId="3" type="noConversion"/>
  </si>
  <si>
    <t>시설장비유지비</t>
    <phoneticPr fontId="3" type="noConversion"/>
  </si>
  <si>
    <t>사업비</t>
    <phoneticPr fontId="3" type="noConversion"/>
  </si>
  <si>
    <t>교육사업</t>
    <phoneticPr fontId="3" type="noConversion"/>
  </si>
  <si>
    <t>문화사업</t>
    <phoneticPr fontId="3" type="noConversion"/>
  </si>
  <si>
    <t>방문교육사업</t>
    <phoneticPr fontId="3" type="noConversion"/>
  </si>
  <si>
    <t>통번역지원사업</t>
    <phoneticPr fontId="3" type="noConversion"/>
  </si>
  <si>
    <t>언어발달지원사업</t>
    <phoneticPr fontId="3" type="noConversion"/>
  </si>
  <si>
    <t>한국어교육사업</t>
    <phoneticPr fontId="3" type="noConversion"/>
  </si>
  <si>
    <t>초등학습지원사업</t>
    <phoneticPr fontId="3" type="noConversion"/>
  </si>
  <si>
    <t>예비비</t>
    <phoneticPr fontId="3" type="noConversion"/>
  </si>
  <si>
    <t>반환금</t>
    <phoneticPr fontId="3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</si>
</sst>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9">
    <font>
      <sz val="11"/>
      <color theme="1"/>
      <name val="맑은 고딕"/>
      <family val="2"/>
      <charset val="129"/>
      <scheme val="minor"/>
    </font>
    <font>
      <sz val="12"/>
      <color rgb="FF000000"/>
      <name val="한컴돋움"/>
      <family val="1"/>
      <charset val="129"/>
    </font>
    <font>
      <sz val="15"/>
      <color rgb="FF000000"/>
      <name val="한컴돋움"/>
      <family val="1"/>
      <charset val="129"/>
    </font>
    <font>
      <sz val="8"/>
      <name val="맑은 고딕"/>
      <family val="2"/>
      <charset val="129"/>
      <scheme val="minor"/>
    </font>
    <font>
      <b/>
      <sz val="15"/>
      <color rgb="FF000000"/>
      <name val="한컴돋움"/>
      <family val="1"/>
      <charset val="129"/>
    </font>
    <font>
      <b/>
      <sz val="10"/>
      <color rgb="FF000000"/>
      <name val="한컴돋움"/>
      <family val="1"/>
      <charset val="129"/>
    </font>
    <font>
      <b/>
      <sz val="18"/>
      <color rgb="FF000000"/>
      <name val="한컴돋움"/>
      <family val="1"/>
      <charset val="129"/>
    </font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3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ck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double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double">
        <color rgb="FF000000"/>
      </bottom>
      <diagonal/>
    </border>
    <border>
      <left/>
      <right/>
      <top style="thick">
        <color rgb="FF000000"/>
      </top>
      <bottom style="double">
        <color rgb="FF000000"/>
      </bottom>
      <diagonal/>
    </border>
    <border>
      <left/>
      <right style="thick">
        <color rgb="FF000000"/>
      </right>
      <top style="thick">
        <color rgb="FF000000"/>
      </top>
      <bottom style="double">
        <color rgb="FF000000"/>
      </bottom>
      <diagonal/>
    </border>
    <border>
      <left style="thick">
        <color rgb="FF000000"/>
      </left>
      <right/>
      <top style="double">
        <color rgb="FF000000"/>
      </top>
      <bottom style="thick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double">
        <color rgb="FF000000"/>
      </right>
      <top style="thick">
        <color rgb="FF000000"/>
      </top>
      <bottom style="double">
        <color rgb="FF000000"/>
      </bottom>
      <diagonal/>
    </border>
    <border>
      <left style="double">
        <color rgb="FF000000"/>
      </left>
      <right/>
      <top style="thick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double">
        <color rgb="FFFFFFFF"/>
      </bottom>
      <diagonal/>
    </border>
    <border>
      <left/>
      <right style="thin">
        <color rgb="FF000000"/>
      </right>
      <top style="thick">
        <color rgb="FF000000"/>
      </top>
      <bottom style="double">
        <color rgb="FFFFFFFF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ck">
        <color rgb="FF000000"/>
      </right>
      <top style="double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ck">
        <color rgb="FF000000"/>
      </right>
      <top/>
      <bottom/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double">
        <color rgb="FFFFFFFF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FFFFFF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</borders>
  <cellStyleXfs count="6">
    <xf numFmtId="0" fontId="0" fillId="0" borderId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8" fillId="0" borderId="0" applyFont="0" applyFill="0" applyBorder="0" applyAlignment="0" applyProtection="0"/>
    <xf numFmtId="0" fontId="8" fillId="0" borderId="0"/>
  </cellStyleXfs>
  <cellXfs count="136">
    <xf numFmtId="0" fontId="0" fillId="0" borderId="0" xfId="0">
      <alignment vertical="center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" fontId="1" fillId="0" borderId="36" xfId="0" applyNumberFormat="1" applyFont="1" applyBorder="1" applyAlignment="1">
      <alignment horizontal="right" vertical="center" wrapText="1"/>
    </xf>
    <xf numFmtId="0" fontId="1" fillId="0" borderId="38" xfId="0" applyFont="1" applyBorder="1" applyAlignment="1">
      <alignment horizontal="right" vertical="center" wrapText="1"/>
    </xf>
    <xf numFmtId="3" fontId="1" fillId="0" borderId="41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43" xfId="0" applyFont="1" applyBorder="1" applyAlignment="1">
      <alignment horizontal="center" vertical="center" wrapText="1"/>
    </xf>
    <xf numFmtId="3" fontId="1" fillId="0" borderId="43" xfId="0" applyNumberFormat="1" applyFont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  <xf numFmtId="0" fontId="1" fillId="0" borderId="33" xfId="0" applyFont="1" applyBorder="1" applyAlignment="1">
      <alignment horizontal="right" vertical="center" wrapText="1"/>
    </xf>
    <xf numFmtId="0" fontId="1" fillId="0" borderId="44" xfId="0" applyFont="1" applyBorder="1" applyAlignment="1">
      <alignment horizontal="center" vertical="center" wrapText="1"/>
    </xf>
    <xf numFmtId="3" fontId="1" fillId="0" borderId="44" xfId="0" applyNumberFormat="1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45" xfId="0" applyFont="1" applyBorder="1" applyAlignment="1">
      <alignment horizontal="center" vertical="center" wrapText="1"/>
    </xf>
    <xf numFmtId="3" fontId="1" fillId="0" borderId="45" xfId="0" applyNumberFormat="1" applyFont="1" applyBorder="1" applyAlignment="1">
      <alignment horizontal="right" vertical="center" wrapText="1"/>
    </xf>
    <xf numFmtId="0" fontId="1" fillId="0" borderId="24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41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right" vertical="center" wrapText="1"/>
    </xf>
    <xf numFmtId="0" fontId="1" fillId="0" borderId="45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right" vertical="center" wrapText="1"/>
    </xf>
    <xf numFmtId="0" fontId="1" fillId="2" borderId="52" xfId="0" applyFont="1" applyFill="1" applyBorder="1" applyAlignment="1">
      <alignment horizontal="right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3" fontId="1" fillId="2" borderId="48" xfId="0" applyNumberFormat="1" applyFont="1" applyFill="1" applyBorder="1" applyAlignment="1">
      <alignment horizontal="right" vertical="center" wrapText="1"/>
    </xf>
    <xf numFmtId="3" fontId="1" fillId="2" borderId="51" xfId="0" applyNumberFormat="1" applyFont="1" applyFill="1" applyBorder="1" applyAlignment="1">
      <alignment horizontal="right" vertical="center" wrapText="1"/>
    </xf>
    <xf numFmtId="3" fontId="1" fillId="2" borderId="41" xfId="0" applyNumberFormat="1" applyFont="1" applyFill="1" applyBorder="1" applyAlignment="1">
      <alignment horizontal="right" vertical="center" wrapText="1"/>
    </xf>
    <xf numFmtId="0" fontId="1" fillId="2" borderId="41" xfId="0" applyFont="1" applyFill="1" applyBorder="1" applyAlignment="1">
      <alignment horizontal="right" vertical="center" wrapText="1"/>
    </xf>
    <xf numFmtId="3" fontId="1" fillId="2" borderId="44" xfId="0" applyNumberFormat="1" applyFont="1" applyFill="1" applyBorder="1" applyAlignment="1">
      <alignment horizontal="right" vertical="center" wrapText="1"/>
    </xf>
    <xf numFmtId="0" fontId="1" fillId="2" borderId="44" xfId="0" applyFont="1" applyFill="1" applyBorder="1" applyAlignment="1">
      <alignment horizontal="right" vertical="center" wrapText="1"/>
    </xf>
    <xf numFmtId="3" fontId="1" fillId="2" borderId="43" xfId="0" applyNumberFormat="1" applyFont="1" applyFill="1" applyBorder="1" applyAlignment="1">
      <alignment horizontal="right" vertical="center" wrapText="1"/>
    </xf>
    <xf numFmtId="0" fontId="1" fillId="2" borderId="43" xfId="0" applyFont="1" applyFill="1" applyBorder="1" applyAlignment="1">
      <alignment horizontal="right" vertical="center" wrapText="1"/>
    </xf>
    <xf numFmtId="3" fontId="1" fillId="2" borderId="54" xfId="0" applyNumberFormat="1" applyFont="1" applyFill="1" applyBorder="1" applyAlignment="1">
      <alignment horizontal="right" vertical="center" wrapText="1"/>
    </xf>
    <xf numFmtId="3" fontId="1" fillId="2" borderId="45" xfId="0" applyNumberFormat="1" applyFont="1" applyFill="1" applyBorder="1" applyAlignment="1">
      <alignment horizontal="right" vertical="center" wrapText="1"/>
    </xf>
    <xf numFmtId="0" fontId="1" fillId="2" borderId="45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3" fontId="1" fillId="0" borderId="20" xfId="0" applyNumberFormat="1" applyFont="1" applyBorder="1" applyAlignment="1">
      <alignment horizontal="right" vertical="center" wrapText="1"/>
    </xf>
    <xf numFmtId="3" fontId="1" fillId="0" borderId="62" xfId="0" applyNumberFormat="1" applyFont="1" applyBorder="1" applyAlignment="1">
      <alignment horizontal="right" vertical="center" wrapText="1"/>
    </xf>
    <xf numFmtId="3" fontId="1" fillId="0" borderId="63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horizontal="center" vertical="center" wrapText="1"/>
    </xf>
    <xf numFmtId="3" fontId="1" fillId="0" borderId="64" xfId="0" applyNumberFormat="1" applyFont="1" applyBorder="1" applyAlignment="1">
      <alignment horizontal="right" vertical="center" wrapText="1"/>
    </xf>
    <xf numFmtId="0" fontId="1" fillId="0" borderId="29" xfId="0" applyFont="1" applyBorder="1" applyAlignment="1">
      <alignment horizontal="center" vertical="center" wrapText="1"/>
    </xf>
    <xf numFmtId="3" fontId="1" fillId="0" borderId="11" xfId="0" applyNumberFormat="1" applyFont="1" applyBorder="1" applyAlignment="1">
      <alignment horizontal="right" vertical="center" wrapText="1"/>
    </xf>
    <xf numFmtId="0" fontId="1" fillId="0" borderId="12" xfId="0" applyFont="1" applyBorder="1" applyAlignment="1">
      <alignment horizontal="center" vertical="center" wrapText="1"/>
    </xf>
    <xf numFmtId="3" fontId="1" fillId="0" borderId="65" xfId="0" applyNumberFormat="1" applyFont="1" applyBorder="1" applyAlignment="1">
      <alignment horizontal="right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righ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3" fontId="1" fillId="0" borderId="25" xfId="0" applyNumberFormat="1" applyFont="1" applyBorder="1" applyAlignment="1">
      <alignment horizontal="right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right" vertical="center" wrapText="1"/>
    </xf>
    <xf numFmtId="0" fontId="1" fillId="0" borderId="62" xfId="0" applyFont="1" applyBorder="1" applyAlignment="1">
      <alignment horizontal="right" vertical="center" wrapText="1"/>
    </xf>
    <xf numFmtId="0" fontId="1" fillId="0" borderId="67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right" vertical="center" wrapText="1"/>
    </xf>
    <xf numFmtId="3" fontId="1" fillId="0" borderId="16" xfId="0" applyNumberFormat="1" applyFont="1" applyBorder="1" applyAlignment="1">
      <alignment horizontal="right"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1" fillId="0" borderId="31" xfId="0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3" fontId="1" fillId="0" borderId="37" xfId="0" applyNumberFormat="1" applyFont="1" applyBorder="1" applyAlignment="1">
      <alignment horizontal="right" vertical="center" wrapText="1"/>
    </xf>
    <xf numFmtId="3" fontId="1" fillId="0" borderId="10" xfId="0" applyNumberFormat="1" applyFont="1" applyBorder="1" applyAlignment="1">
      <alignment horizontal="right" vertical="center" wrapText="1"/>
    </xf>
    <xf numFmtId="3" fontId="1" fillId="0" borderId="13" xfId="0" applyNumberFormat="1" applyFont="1" applyBorder="1" applyAlignment="1">
      <alignment horizontal="right" vertical="center" wrapText="1"/>
    </xf>
    <xf numFmtId="3" fontId="1" fillId="0" borderId="24" xfId="0" applyNumberFormat="1" applyFont="1" applyBorder="1" applyAlignment="1">
      <alignment horizontal="right" vertical="center" wrapText="1"/>
    </xf>
    <xf numFmtId="0" fontId="1" fillId="0" borderId="54" xfId="0" applyFont="1" applyBorder="1" applyAlignment="1">
      <alignment horizontal="center" vertical="center" wrapText="1"/>
    </xf>
    <xf numFmtId="3" fontId="1" fillId="0" borderId="54" xfId="0" applyNumberFormat="1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3" fontId="1" fillId="2" borderId="69" xfId="0" applyNumberFormat="1" applyFont="1" applyFill="1" applyBorder="1" applyAlignment="1">
      <alignment horizontal="right" vertical="center" wrapText="1"/>
    </xf>
    <xf numFmtId="0" fontId="1" fillId="2" borderId="53" xfId="0" applyFont="1" applyFill="1" applyBorder="1" applyAlignment="1">
      <alignment horizontal="right"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54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55" xfId="0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2" borderId="39" xfId="0" applyFont="1" applyFill="1" applyBorder="1" applyAlignment="1">
      <alignment vertical="center" wrapText="1"/>
    </xf>
    <xf numFmtId="0" fontId="1" fillId="2" borderId="40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69" xfId="0" applyFont="1" applyFill="1" applyBorder="1" applyAlignment="1">
      <alignment horizontal="right" vertical="center" wrapText="1"/>
    </xf>
    <xf numFmtId="0" fontId="1" fillId="2" borderId="51" xfId="0" applyFont="1" applyFill="1" applyBorder="1" applyAlignment="1">
      <alignment horizontal="right" vertical="center" wrapText="1"/>
    </xf>
    <xf numFmtId="0" fontId="5" fillId="0" borderId="68" xfId="0" applyFont="1" applyBorder="1" applyAlignment="1">
      <alignment horizontal="justify" vertical="center" wrapText="1"/>
    </xf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2" borderId="72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71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70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</cellXfs>
  <cellStyles count="6">
    <cellStyle name="쉼표 [0] 2" xfId="2"/>
    <cellStyle name="쉼표 [0] 2 2" xfId="4"/>
    <cellStyle name="표준" xfId="0" builtinId="0"/>
    <cellStyle name="표준 2" xfId="3"/>
    <cellStyle name="표준 2 2" xfId="5"/>
    <cellStyle name="표준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tabSelected="1" workbookViewId="0">
      <selection activeCell="C7" sqref="C7"/>
    </sheetView>
  </sheetViews>
  <sheetFormatPr defaultRowHeight="16.5"/>
  <cols>
    <col min="1" max="1" width="13.5" customWidth="1"/>
    <col min="2" max="3" width="12.625" customWidth="1"/>
    <col min="4" max="4" width="14.75" customWidth="1"/>
    <col min="5" max="6" width="12.625" customWidth="1"/>
  </cols>
  <sheetData>
    <row r="1" spans="1:6" ht="22.5">
      <c r="A1" s="75" t="s">
        <v>44</v>
      </c>
      <c r="B1" s="75"/>
      <c r="C1" s="75"/>
      <c r="D1" s="75"/>
    </row>
    <row r="3" spans="1:6" ht="19.5">
      <c r="A3" s="97" t="s">
        <v>43</v>
      </c>
      <c r="B3" s="97"/>
      <c r="C3" s="97"/>
      <c r="D3" s="97"/>
      <c r="E3" s="97"/>
      <c r="F3" s="97"/>
    </row>
    <row r="4" spans="1:6" ht="17.25" thickBot="1">
      <c r="F4" s="90" t="s">
        <v>63</v>
      </c>
    </row>
    <row r="5" spans="1:6" ht="34.5" customHeight="1" thickTop="1" thickBot="1">
      <c r="A5" s="98" t="s">
        <v>35</v>
      </c>
      <c r="B5" s="99"/>
      <c r="C5" s="100"/>
      <c r="D5" s="101" t="s">
        <v>36</v>
      </c>
      <c r="E5" s="99"/>
      <c r="F5" s="102"/>
    </row>
    <row r="6" spans="1:6" ht="34.5" customHeight="1" thickTop="1">
      <c r="A6" s="103" t="s">
        <v>6</v>
      </c>
      <c r="B6" s="50" t="s">
        <v>37</v>
      </c>
      <c r="C6" s="51" t="s">
        <v>38</v>
      </c>
      <c r="D6" s="105" t="s">
        <v>39</v>
      </c>
      <c r="E6" s="50" t="s">
        <v>37</v>
      </c>
      <c r="F6" s="52" t="s">
        <v>38</v>
      </c>
    </row>
    <row r="7" spans="1:6" ht="34.5" customHeight="1" thickBot="1">
      <c r="A7" s="104"/>
      <c r="B7" s="53">
        <f>SUM(B8,B9,B10,B11)</f>
        <v>389011</v>
      </c>
      <c r="C7" s="54">
        <f>SUM(C8,C9,C10,C11)</f>
        <v>422385</v>
      </c>
      <c r="D7" s="106"/>
      <c r="E7" s="53">
        <f>SUM(E8,E9,E10,E11)</f>
        <v>389011</v>
      </c>
      <c r="F7" s="55">
        <f>SUM(F8,F9,F10,F11)</f>
        <v>422385</v>
      </c>
    </row>
    <row r="8" spans="1:6" ht="34.5" customHeight="1" thickTop="1">
      <c r="A8" s="56" t="s">
        <v>7</v>
      </c>
      <c r="B8" s="7">
        <v>381011</v>
      </c>
      <c r="C8" s="57">
        <v>413885</v>
      </c>
      <c r="D8" s="58" t="s">
        <v>8</v>
      </c>
      <c r="E8" s="7">
        <v>222738</v>
      </c>
      <c r="F8" s="59">
        <v>247669</v>
      </c>
    </row>
    <row r="9" spans="1:6" ht="34.5" customHeight="1">
      <c r="A9" s="60" t="s">
        <v>4</v>
      </c>
      <c r="B9" s="15">
        <v>3936</v>
      </c>
      <c r="C9" s="61">
        <v>5084</v>
      </c>
      <c r="D9" s="62" t="s">
        <v>9</v>
      </c>
      <c r="E9" s="63">
        <v>250</v>
      </c>
      <c r="F9" s="17">
        <v>0</v>
      </c>
    </row>
    <row r="10" spans="1:6" ht="34.5" customHeight="1">
      <c r="A10" s="64" t="s">
        <v>46</v>
      </c>
      <c r="B10" s="72">
        <v>4064</v>
      </c>
      <c r="C10" s="74">
        <v>3416</v>
      </c>
      <c r="D10" s="65" t="s">
        <v>10</v>
      </c>
      <c r="E10" s="72">
        <v>166023</v>
      </c>
      <c r="F10" s="66">
        <v>174716</v>
      </c>
    </row>
    <row r="11" spans="1:6" ht="34.5" customHeight="1" thickBot="1">
      <c r="A11" s="67" t="s">
        <v>41</v>
      </c>
      <c r="B11" s="68">
        <v>0</v>
      </c>
      <c r="C11" s="69">
        <v>0</v>
      </c>
      <c r="D11" s="70" t="s">
        <v>45</v>
      </c>
      <c r="E11" s="68">
        <v>0</v>
      </c>
      <c r="F11" s="71">
        <v>0</v>
      </c>
    </row>
    <row r="12" spans="1:6" ht="24" customHeight="1" thickTop="1">
      <c r="A12" s="96" t="s">
        <v>42</v>
      </c>
      <c r="B12" s="96"/>
      <c r="C12" s="96"/>
      <c r="D12" s="96"/>
      <c r="E12" s="96"/>
      <c r="F12" s="96"/>
    </row>
  </sheetData>
  <mergeCells count="6">
    <mergeCell ref="A12:F12"/>
    <mergeCell ref="A3:F3"/>
    <mergeCell ref="A5:C5"/>
    <mergeCell ref="D5:F5"/>
    <mergeCell ref="A6:A7"/>
    <mergeCell ref="D6:D7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G21"/>
  <sheetViews>
    <sheetView workbookViewId="0">
      <selection activeCell="E25" sqref="E25"/>
    </sheetView>
  </sheetViews>
  <sheetFormatPr defaultRowHeight="16.5"/>
  <cols>
    <col min="3" max="3" width="14.375" customWidth="1"/>
    <col min="4" max="5" width="16.5" customWidth="1"/>
    <col min="6" max="6" width="13.375" customWidth="1"/>
    <col min="7" max="7" width="9.75" customWidth="1"/>
  </cols>
  <sheetData>
    <row r="2" spans="1:7" ht="19.5">
      <c r="A2" s="107" t="s">
        <v>51</v>
      </c>
      <c r="B2" s="107"/>
      <c r="C2" s="107"/>
      <c r="D2" s="107"/>
      <c r="E2" s="107"/>
      <c r="F2" s="107"/>
      <c r="G2" s="107"/>
    </row>
    <row r="3" spans="1:7" ht="17.25" thickBot="1">
      <c r="G3" t="s">
        <v>63</v>
      </c>
    </row>
    <row r="4" spans="1:7" ht="18" thickTop="1" thickBot="1">
      <c r="A4" s="98" t="s">
        <v>11</v>
      </c>
      <c r="B4" s="99"/>
      <c r="C4" s="114"/>
      <c r="D4" s="1" t="s">
        <v>47</v>
      </c>
      <c r="E4" s="2" t="s">
        <v>48</v>
      </c>
      <c r="F4" s="3" t="s">
        <v>12</v>
      </c>
      <c r="G4" s="4" t="s">
        <v>13</v>
      </c>
    </row>
    <row r="5" spans="1:7" ht="22.5" customHeight="1" thickTop="1" thickBot="1">
      <c r="A5" s="115" t="s">
        <v>6</v>
      </c>
      <c r="B5" s="116"/>
      <c r="C5" s="117"/>
      <c r="D5" s="5">
        <f>SUM(D6,D12,D15,D18)</f>
        <v>389011</v>
      </c>
      <c r="E5" s="5">
        <f>SUM(E6,E12,E15,E18)</f>
        <v>422385</v>
      </c>
      <c r="F5" s="76">
        <v>33374</v>
      </c>
      <c r="G5" s="6">
        <v>7.9</v>
      </c>
    </row>
    <row r="6" spans="1:7" ht="22.5" customHeight="1" thickTop="1">
      <c r="A6" s="108" t="s">
        <v>7</v>
      </c>
      <c r="B6" s="110" t="s">
        <v>14</v>
      </c>
      <c r="C6" s="111"/>
      <c r="D6" s="7">
        <f>D7</f>
        <v>381011</v>
      </c>
      <c r="E6" s="7">
        <f>E7</f>
        <v>413885</v>
      </c>
      <c r="F6" s="77">
        <v>32874</v>
      </c>
      <c r="G6" s="9">
        <v>7.94</v>
      </c>
    </row>
    <row r="7" spans="1:7" ht="22.5" customHeight="1">
      <c r="A7" s="109"/>
      <c r="B7" s="112" t="s">
        <v>7</v>
      </c>
      <c r="C7" s="10" t="s">
        <v>15</v>
      </c>
      <c r="D7" s="11">
        <f>SUM(D8,D9,D10,D11)</f>
        <v>381011</v>
      </c>
      <c r="E7" s="11">
        <f>SUM(E8,E9,E10,E11)</f>
        <v>413885</v>
      </c>
      <c r="F7" s="73">
        <v>32874</v>
      </c>
      <c r="G7" s="13">
        <v>7.94</v>
      </c>
    </row>
    <row r="8" spans="1:7" ht="22.5" customHeight="1">
      <c r="A8" s="109"/>
      <c r="B8" s="118"/>
      <c r="C8" s="10" t="s">
        <v>16</v>
      </c>
      <c r="D8" s="11">
        <v>164615</v>
      </c>
      <c r="E8" s="11">
        <v>170101</v>
      </c>
      <c r="F8" s="73">
        <v>5486</v>
      </c>
      <c r="G8" s="13">
        <v>7.02</v>
      </c>
    </row>
    <row r="9" spans="1:7" ht="22.5" customHeight="1">
      <c r="A9" s="109"/>
      <c r="B9" s="118"/>
      <c r="C9" s="10" t="s">
        <v>17</v>
      </c>
      <c r="D9" s="11">
        <v>51020</v>
      </c>
      <c r="E9" s="11">
        <v>60842</v>
      </c>
      <c r="F9" s="73">
        <v>9822</v>
      </c>
      <c r="G9" s="13">
        <v>16.14</v>
      </c>
    </row>
    <row r="10" spans="1:7" ht="22.5" customHeight="1">
      <c r="A10" s="109"/>
      <c r="B10" s="118"/>
      <c r="C10" s="14" t="s">
        <v>18</v>
      </c>
      <c r="D10" s="15">
        <v>160376</v>
      </c>
      <c r="E10" s="15">
        <v>177942</v>
      </c>
      <c r="F10" s="78">
        <v>17566</v>
      </c>
      <c r="G10" s="17">
        <v>9.8699999999999992</v>
      </c>
    </row>
    <row r="11" spans="1:7" ht="22.5" customHeight="1" thickBot="1">
      <c r="A11" s="104"/>
      <c r="B11" s="113"/>
      <c r="C11" s="18" t="s">
        <v>3</v>
      </c>
      <c r="D11" s="19">
        <v>5000</v>
      </c>
      <c r="E11" s="19">
        <v>5000</v>
      </c>
      <c r="F11" s="20" t="s">
        <v>1</v>
      </c>
      <c r="G11" s="21" t="s">
        <v>1</v>
      </c>
    </row>
    <row r="12" spans="1:7" ht="22.5" customHeight="1" thickTop="1">
      <c r="A12" s="108" t="s">
        <v>4</v>
      </c>
      <c r="B12" s="110" t="s">
        <v>14</v>
      </c>
      <c r="C12" s="111"/>
      <c r="D12" s="11">
        <f>D13</f>
        <v>3936</v>
      </c>
      <c r="E12" s="11">
        <f>E13</f>
        <v>5084</v>
      </c>
      <c r="F12" s="73">
        <v>1148</v>
      </c>
      <c r="G12" s="13">
        <v>22.5</v>
      </c>
    </row>
    <row r="13" spans="1:7" ht="22.5" customHeight="1">
      <c r="A13" s="109"/>
      <c r="B13" s="112" t="s">
        <v>4</v>
      </c>
      <c r="C13" s="10" t="s">
        <v>15</v>
      </c>
      <c r="D13" s="11">
        <f>D14</f>
        <v>3936</v>
      </c>
      <c r="E13" s="11">
        <f>E14</f>
        <v>5084</v>
      </c>
      <c r="F13" s="73">
        <v>1148</v>
      </c>
      <c r="G13" s="13">
        <v>22.5</v>
      </c>
    </row>
    <row r="14" spans="1:7" ht="22.5" customHeight="1" thickBot="1">
      <c r="A14" s="104"/>
      <c r="B14" s="113"/>
      <c r="C14" s="18" t="s">
        <v>19</v>
      </c>
      <c r="D14" s="19">
        <v>3936</v>
      </c>
      <c r="E14" s="19">
        <v>5084</v>
      </c>
      <c r="F14" s="79">
        <v>1148</v>
      </c>
      <c r="G14" s="21">
        <v>22.5</v>
      </c>
    </row>
    <row r="15" spans="1:7" ht="22.5" customHeight="1" thickTop="1">
      <c r="A15" s="108" t="s">
        <v>40</v>
      </c>
      <c r="B15" s="110" t="s">
        <v>14</v>
      </c>
      <c r="C15" s="111"/>
      <c r="D15" s="7">
        <f>D16</f>
        <v>4064</v>
      </c>
      <c r="E15" s="7">
        <f>E16</f>
        <v>3416</v>
      </c>
      <c r="F15" s="8" t="s">
        <v>49</v>
      </c>
      <c r="G15" s="9">
        <v>18.899999999999999</v>
      </c>
    </row>
    <row r="16" spans="1:7" ht="22.5" customHeight="1">
      <c r="A16" s="109"/>
      <c r="B16" s="112" t="s">
        <v>40</v>
      </c>
      <c r="C16" s="14" t="s">
        <v>15</v>
      </c>
      <c r="D16" s="15">
        <f>D17</f>
        <v>4064</v>
      </c>
      <c r="E16" s="15">
        <f>E17</f>
        <v>3416</v>
      </c>
      <c r="F16" s="16" t="s">
        <v>49</v>
      </c>
      <c r="G16" s="17">
        <v>18.899999999999999</v>
      </c>
    </row>
    <row r="17" spans="1:7" ht="22.5" customHeight="1" thickBot="1">
      <c r="A17" s="104"/>
      <c r="B17" s="113"/>
      <c r="C17" s="80" t="s">
        <v>50</v>
      </c>
      <c r="D17" s="81">
        <v>4064</v>
      </c>
      <c r="E17" s="81">
        <v>3416</v>
      </c>
      <c r="F17" s="82" t="s">
        <v>49</v>
      </c>
      <c r="G17" s="71">
        <v>18.899999999999999</v>
      </c>
    </row>
    <row r="18" spans="1:7" ht="22.5" customHeight="1" thickTop="1">
      <c r="A18" s="108" t="s">
        <v>5</v>
      </c>
      <c r="B18" s="110" t="s">
        <v>14</v>
      </c>
      <c r="C18" s="111"/>
      <c r="D18" s="22">
        <f>D19</f>
        <v>0</v>
      </c>
      <c r="E18" s="22">
        <f>E19</f>
        <v>0</v>
      </c>
      <c r="F18" s="8" t="s">
        <v>1</v>
      </c>
      <c r="G18" s="9" t="s">
        <v>1</v>
      </c>
    </row>
    <row r="19" spans="1:7" ht="22.5" customHeight="1">
      <c r="A19" s="109"/>
      <c r="B19" s="112" t="s">
        <v>5</v>
      </c>
      <c r="C19" s="23" t="s">
        <v>15</v>
      </c>
      <c r="D19" s="24">
        <f>D20</f>
        <v>0</v>
      </c>
      <c r="E19" s="24">
        <f>E20</f>
        <v>0</v>
      </c>
      <c r="F19" s="12" t="s">
        <v>1</v>
      </c>
      <c r="G19" s="13" t="s">
        <v>1</v>
      </c>
    </row>
    <row r="20" spans="1:7" ht="22.5" customHeight="1" thickBot="1">
      <c r="A20" s="104"/>
      <c r="B20" s="113"/>
      <c r="C20" s="48" t="s">
        <v>5</v>
      </c>
      <c r="D20" s="25">
        <v>0</v>
      </c>
      <c r="E20" s="25">
        <v>0</v>
      </c>
      <c r="F20" s="20" t="s">
        <v>1</v>
      </c>
      <c r="G20" s="21" t="s">
        <v>1</v>
      </c>
    </row>
    <row r="21" spans="1:7" ht="17.25" thickTop="1"/>
  </sheetData>
  <mergeCells count="15">
    <mergeCell ref="A2:G2"/>
    <mergeCell ref="A15:A17"/>
    <mergeCell ref="B15:C15"/>
    <mergeCell ref="B16:B17"/>
    <mergeCell ref="A18:A20"/>
    <mergeCell ref="B18:C18"/>
    <mergeCell ref="B19:B20"/>
    <mergeCell ref="A4:C4"/>
    <mergeCell ref="A5:C5"/>
    <mergeCell ref="A6:A11"/>
    <mergeCell ref="B6:C6"/>
    <mergeCell ref="B7:B11"/>
    <mergeCell ref="A12:A14"/>
    <mergeCell ref="B12:C12"/>
    <mergeCell ref="B13:B14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G41"/>
  <sheetViews>
    <sheetView workbookViewId="0">
      <selection activeCell="Q8" sqref="Q8"/>
    </sheetView>
  </sheetViews>
  <sheetFormatPr defaultRowHeight="16.5"/>
  <cols>
    <col min="2" max="2" width="11.125" customWidth="1"/>
    <col min="3" max="3" width="11.875" customWidth="1"/>
    <col min="4" max="5" width="15.375" customWidth="1"/>
    <col min="6" max="6" width="11.25" customWidth="1"/>
    <col min="7" max="7" width="10" customWidth="1"/>
  </cols>
  <sheetData>
    <row r="2" spans="1:7" ht="19.5">
      <c r="A2" s="131" t="s">
        <v>62</v>
      </c>
      <c r="B2" s="131"/>
      <c r="C2" s="131"/>
      <c r="D2" s="131"/>
      <c r="E2" s="131"/>
      <c r="F2" s="131"/>
      <c r="G2" s="131"/>
    </row>
    <row r="3" spans="1:7" ht="17.25" thickBot="1">
      <c r="G3" t="s">
        <v>63</v>
      </c>
    </row>
    <row r="4" spans="1:7" ht="18" thickTop="1" thickBot="1">
      <c r="A4" s="98" t="s">
        <v>11</v>
      </c>
      <c r="B4" s="99"/>
      <c r="C4" s="114"/>
      <c r="D4" s="47" t="s">
        <v>47</v>
      </c>
      <c r="E4" s="47" t="s">
        <v>48</v>
      </c>
      <c r="F4" s="47" t="s">
        <v>52</v>
      </c>
      <c r="G4" s="26" t="s">
        <v>13</v>
      </c>
    </row>
    <row r="5" spans="1:7" ht="24" customHeight="1" thickTop="1" thickBot="1">
      <c r="A5" s="132" t="s">
        <v>0</v>
      </c>
      <c r="B5" s="133"/>
      <c r="C5" s="134"/>
      <c r="D5" s="36">
        <f>SUM(D6,D24,D28,D37)</f>
        <v>389011</v>
      </c>
      <c r="E5" s="36">
        <f>SUM(E6,E24,E28,E37)</f>
        <v>422385</v>
      </c>
      <c r="F5" s="36">
        <v>33374</v>
      </c>
      <c r="G5" s="27">
        <v>7.9</v>
      </c>
    </row>
    <row r="6" spans="1:7" ht="24" customHeight="1" thickTop="1" thickBot="1">
      <c r="A6" s="91" t="s">
        <v>8</v>
      </c>
      <c r="B6" s="128" t="s">
        <v>14</v>
      </c>
      <c r="C6" s="129"/>
      <c r="D6" s="83">
        <f>SUM(D7,D14,D17)</f>
        <v>222738</v>
      </c>
      <c r="E6" s="37">
        <f>SUM(E7,E14,E17)</f>
        <v>247669</v>
      </c>
      <c r="F6" s="37">
        <v>24931</v>
      </c>
      <c r="G6" s="28">
        <v>10</v>
      </c>
    </row>
    <row r="7" spans="1:7" ht="24" customHeight="1" thickTop="1">
      <c r="A7" s="92"/>
      <c r="B7" s="121" t="s">
        <v>20</v>
      </c>
      <c r="C7" s="49" t="s">
        <v>15</v>
      </c>
      <c r="D7" s="38">
        <f>SUM(D8,D9,D10,D11,D12,D13)</f>
        <v>176571</v>
      </c>
      <c r="E7" s="38">
        <f>SUM(E8,E9,E10,E11,E12,E13)</f>
        <v>209215</v>
      </c>
      <c r="F7" s="38">
        <v>32644</v>
      </c>
      <c r="G7" s="84">
        <v>15.6</v>
      </c>
    </row>
    <row r="8" spans="1:7" ht="24" customHeight="1">
      <c r="A8" s="92"/>
      <c r="B8" s="122"/>
      <c r="C8" s="29" t="s">
        <v>21</v>
      </c>
      <c r="D8" s="40">
        <v>142179</v>
      </c>
      <c r="E8" s="40">
        <v>169409</v>
      </c>
      <c r="F8" s="40">
        <v>27230</v>
      </c>
      <c r="G8" s="85">
        <v>16</v>
      </c>
    </row>
    <row r="9" spans="1:7" ht="24" customHeight="1">
      <c r="A9" s="92"/>
      <c r="B9" s="122"/>
      <c r="C9" s="30" t="s">
        <v>22</v>
      </c>
      <c r="D9" s="42">
        <v>1440</v>
      </c>
      <c r="E9" s="42">
        <v>1080</v>
      </c>
      <c r="F9" s="43" t="s">
        <v>53</v>
      </c>
      <c r="G9" s="86">
        <v>33.299999999999997</v>
      </c>
    </row>
    <row r="10" spans="1:7" ht="24" customHeight="1">
      <c r="A10" s="92"/>
      <c r="B10" s="122"/>
      <c r="C10" s="29" t="s">
        <v>23</v>
      </c>
      <c r="D10" s="40">
        <v>13157</v>
      </c>
      <c r="E10" s="40">
        <v>15805</v>
      </c>
      <c r="F10" s="40">
        <v>2648</v>
      </c>
      <c r="G10" s="85">
        <v>16.7</v>
      </c>
    </row>
    <row r="11" spans="1:7" ht="30.75" customHeight="1">
      <c r="A11" s="92"/>
      <c r="B11" s="122"/>
      <c r="C11" s="29" t="s">
        <v>54</v>
      </c>
      <c r="D11" s="40">
        <v>10605</v>
      </c>
      <c r="E11" s="40">
        <v>13641</v>
      </c>
      <c r="F11" s="40">
        <v>3036</v>
      </c>
      <c r="G11" s="85">
        <v>22.2</v>
      </c>
    </row>
    <row r="12" spans="1:7" ht="24" customHeight="1">
      <c r="A12" s="92"/>
      <c r="B12" s="122"/>
      <c r="C12" s="29" t="s">
        <v>2</v>
      </c>
      <c r="D12" s="40">
        <v>5590</v>
      </c>
      <c r="E12" s="40">
        <v>5680</v>
      </c>
      <c r="F12" s="41">
        <v>90</v>
      </c>
      <c r="G12" s="85">
        <v>1.5</v>
      </c>
    </row>
    <row r="13" spans="1:7" ht="24" customHeight="1" thickBot="1">
      <c r="A13" s="92"/>
      <c r="B13" s="135"/>
      <c r="C13" s="31" t="s">
        <v>24</v>
      </c>
      <c r="D13" s="44">
        <v>3600</v>
      </c>
      <c r="E13" s="44">
        <v>3600</v>
      </c>
      <c r="F13" s="87" t="s">
        <v>1</v>
      </c>
      <c r="G13" s="88" t="s">
        <v>1</v>
      </c>
    </row>
    <row r="14" spans="1:7" ht="24" customHeight="1" thickTop="1">
      <c r="A14" s="92"/>
      <c r="B14" s="130" t="s">
        <v>25</v>
      </c>
      <c r="C14" s="49" t="s">
        <v>15</v>
      </c>
      <c r="D14" s="38">
        <f>SUM(D15,D16)</f>
        <v>4640</v>
      </c>
      <c r="E14" s="38">
        <f>SUM(E15,E16)</f>
        <v>4680</v>
      </c>
      <c r="F14" s="39">
        <v>40</v>
      </c>
      <c r="G14" s="84">
        <v>0.8</v>
      </c>
    </row>
    <row r="15" spans="1:7" ht="24" customHeight="1">
      <c r="A15" s="92"/>
      <c r="B15" s="122"/>
      <c r="C15" s="29" t="s">
        <v>26</v>
      </c>
      <c r="D15" s="40">
        <v>3376</v>
      </c>
      <c r="E15" s="40">
        <v>3000</v>
      </c>
      <c r="F15" s="41" t="s">
        <v>55</v>
      </c>
      <c r="G15" s="85">
        <v>12.5</v>
      </c>
    </row>
    <row r="16" spans="1:7" ht="24" customHeight="1" thickBot="1">
      <c r="A16" s="92"/>
      <c r="B16" s="135"/>
      <c r="C16" s="32" t="s">
        <v>27</v>
      </c>
      <c r="D16" s="45">
        <v>1264</v>
      </c>
      <c r="E16" s="45">
        <v>1680</v>
      </c>
      <c r="F16" s="46">
        <v>416</v>
      </c>
      <c r="G16" s="89">
        <v>24.7</v>
      </c>
    </row>
    <row r="17" spans="1:7" ht="24" customHeight="1" thickTop="1">
      <c r="A17" s="92"/>
      <c r="B17" s="130" t="s">
        <v>28</v>
      </c>
      <c r="C17" s="33" t="s">
        <v>15</v>
      </c>
      <c r="D17" s="38">
        <f>SUM(D18,D19,D20,D21,D22,D23)</f>
        <v>41527</v>
      </c>
      <c r="E17" s="38">
        <f>SUM(E18,E19,E20,E21,E22,E23)</f>
        <v>33774</v>
      </c>
      <c r="F17" s="39" t="s">
        <v>56</v>
      </c>
      <c r="G17" s="84">
        <v>22.9</v>
      </c>
    </row>
    <row r="18" spans="1:7" ht="24" customHeight="1">
      <c r="A18" s="92"/>
      <c r="B18" s="122"/>
      <c r="C18" s="34" t="s">
        <v>29</v>
      </c>
      <c r="D18" s="40">
        <v>14980</v>
      </c>
      <c r="E18" s="40">
        <v>13410</v>
      </c>
      <c r="F18" s="41" t="s">
        <v>57</v>
      </c>
      <c r="G18" s="85">
        <v>11.7</v>
      </c>
    </row>
    <row r="19" spans="1:7" ht="31.5" customHeight="1">
      <c r="A19" s="92"/>
      <c r="B19" s="122"/>
      <c r="C19" s="34" t="s">
        <v>30</v>
      </c>
      <c r="D19" s="40">
        <v>8543</v>
      </c>
      <c r="E19" s="40">
        <v>7332</v>
      </c>
      <c r="F19" s="41" t="s">
        <v>58</v>
      </c>
      <c r="G19" s="85">
        <v>16.5</v>
      </c>
    </row>
    <row r="20" spans="1:7" ht="24" customHeight="1">
      <c r="A20" s="92"/>
      <c r="B20" s="122"/>
      <c r="C20" s="34" t="s">
        <v>31</v>
      </c>
      <c r="D20" s="40">
        <v>3650</v>
      </c>
      <c r="E20" s="40">
        <v>2300</v>
      </c>
      <c r="F20" s="41" t="s">
        <v>59</v>
      </c>
      <c r="G20" s="85">
        <v>58.6</v>
      </c>
    </row>
    <row r="21" spans="1:7" ht="24" customHeight="1">
      <c r="A21" s="92"/>
      <c r="B21" s="122"/>
      <c r="C21" s="34" t="s">
        <v>32</v>
      </c>
      <c r="D21" s="40">
        <v>2960</v>
      </c>
      <c r="E21" s="40">
        <v>3000</v>
      </c>
      <c r="F21" s="41">
        <v>40</v>
      </c>
      <c r="G21" s="85">
        <v>1.3</v>
      </c>
    </row>
    <row r="22" spans="1:7" ht="24" customHeight="1">
      <c r="A22" s="92"/>
      <c r="B22" s="122"/>
      <c r="C22" s="34" t="s">
        <v>33</v>
      </c>
      <c r="D22" s="40">
        <v>3650</v>
      </c>
      <c r="E22" s="40">
        <v>3555</v>
      </c>
      <c r="F22" s="41" t="s">
        <v>60</v>
      </c>
      <c r="G22" s="85">
        <v>2.6</v>
      </c>
    </row>
    <row r="23" spans="1:7" ht="24" customHeight="1" thickBot="1">
      <c r="A23" s="93"/>
      <c r="B23" s="123"/>
      <c r="C23" s="35" t="s">
        <v>34</v>
      </c>
      <c r="D23" s="44">
        <v>7744</v>
      </c>
      <c r="E23" s="44">
        <v>4177</v>
      </c>
      <c r="F23" s="87" t="s">
        <v>61</v>
      </c>
      <c r="G23" s="88">
        <v>85.3</v>
      </c>
    </row>
    <row r="24" spans="1:7" ht="24" customHeight="1" thickTop="1" thickBot="1">
      <c r="A24" s="121" t="s">
        <v>67</v>
      </c>
      <c r="B24" s="128" t="s">
        <v>66</v>
      </c>
      <c r="C24" s="129"/>
      <c r="D24" s="94">
        <f>D25</f>
        <v>250</v>
      </c>
      <c r="E24" s="95">
        <f>E25</f>
        <v>0</v>
      </c>
      <c r="F24" s="95" t="s">
        <v>1</v>
      </c>
      <c r="G24" s="28" t="s">
        <v>1</v>
      </c>
    </row>
    <row r="25" spans="1:7" ht="24" customHeight="1" thickTop="1">
      <c r="A25" s="122"/>
      <c r="B25" s="126" t="s">
        <v>68</v>
      </c>
      <c r="C25" s="127"/>
      <c r="D25" s="43">
        <f>SUM(D26,D27)</f>
        <v>250</v>
      </c>
      <c r="E25" s="43">
        <f>SUM(E26,E27)</f>
        <v>0</v>
      </c>
      <c r="F25" s="43" t="s">
        <v>1</v>
      </c>
      <c r="G25" s="86" t="s">
        <v>1</v>
      </c>
    </row>
    <row r="26" spans="1:7" ht="24" customHeight="1">
      <c r="A26" s="122"/>
      <c r="B26" s="124" t="s">
        <v>69</v>
      </c>
      <c r="C26" s="125"/>
      <c r="D26" s="43">
        <v>250</v>
      </c>
      <c r="E26" s="43">
        <v>0</v>
      </c>
      <c r="F26" s="43" t="s">
        <v>1</v>
      </c>
      <c r="G26" s="86" t="s">
        <v>1</v>
      </c>
    </row>
    <row r="27" spans="1:7" ht="24" customHeight="1" thickBot="1">
      <c r="A27" s="123"/>
      <c r="B27" s="119" t="s">
        <v>70</v>
      </c>
      <c r="C27" s="120"/>
      <c r="D27" s="46">
        <v>0</v>
      </c>
      <c r="E27" s="46">
        <v>0</v>
      </c>
      <c r="F27" s="46" t="s">
        <v>1</v>
      </c>
      <c r="G27" s="89" t="s">
        <v>1</v>
      </c>
    </row>
    <row r="28" spans="1:7" ht="24" customHeight="1" thickTop="1" thickBot="1">
      <c r="A28" s="121" t="s">
        <v>71</v>
      </c>
      <c r="B28" s="128" t="s">
        <v>66</v>
      </c>
      <c r="C28" s="129"/>
      <c r="D28" s="37">
        <f>D29</f>
        <v>166023</v>
      </c>
      <c r="E28" s="37">
        <f>E29</f>
        <v>174716</v>
      </c>
      <c r="F28" s="37">
        <v>8693</v>
      </c>
      <c r="G28" s="28">
        <v>4.9000000000000004</v>
      </c>
    </row>
    <row r="29" spans="1:7" ht="24" customHeight="1" thickTop="1">
      <c r="A29" s="122"/>
      <c r="B29" s="126" t="s">
        <v>68</v>
      </c>
      <c r="C29" s="127"/>
      <c r="D29" s="42">
        <f>SUM(D30,D31,D32,D33,D34,D35,D36)</f>
        <v>166023</v>
      </c>
      <c r="E29" s="42">
        <f>SUM(E30,E31,E32,E33,E34,E35,E36)</f>
        <v>174716</v>
      </c>
      <c r="F29" s="42">
        <v>8693</v>
      </c>
      <c r="G29" s="86">
        <v>4.9000000000000004</v>
      </c>
    </row>
    <row r="30" spans="1:7" ht="24" customHeight="1">
      <c r="A30" s="122"/>
      <c r="B30" s="124" t="s">
        <v>72</v>
      </c>
      <c r="C30" s="125"/>
      <c r="D30" s="42">
        <v>31500</v>
      </c>
      <c r="E30" s="42">
        <v>34700</v>
      </c>
      <c r="F30" s="42">
        <v>3200</v>
      </c>
      <c r="G30" s="86">
        <v>9.1999999999999993</v>
      </c>
    </row>
    <row r="31" spans="1:7" ht="24" customHeight="1">
      <c r="A31" s="122"/>
      <c r="B31" s="124" t="s">
        <v>73</v>
      </c>
      <c r="C31" s="125"/>
      <c r="D31" s="42">
        <v>45500</v>
      </c>
      <c r="E31" s="42">
        <v>51800</v>
      </c>
      <c r="F31" s="42">
        <v>6300</v>
      </c>
      <c r="G31" s="86">
        <v>12.1</v>
      </c>
    </row>
    <row r="32" spans="1:7" ht="24" customHeight="1">
      <c r="A32" s="122"/>
      <c r="B32" s="124" t="s">
        <v>74</v>
      </c>
      <c r="C32" s="125"/>
      <c r="D32" s="40">
        <v>58442</v>
      </c>
      <c r="E32" s="40">
        <v>58795</v>
      </c>
      <c r="F32" s="41">
        <v>353</v>
      </c>
      <c r="G32" s="85">
        <v>0.6</v>
      </c>
    </row>
    <row r="33" spans="1:7" ht="24" customHeight="1">
      <c r="A33" s="122"/>
      <c r="B33" s="124" t="s">
        <v>75</v>
      </c>
      <c r="C33" s="125"/>
      <c r="D33" s="41">
        <v>0</v>
      </c>
      <c r="E33" s="41">
        <v>0</v>
      </c>
      <c r="F33" s="41" t="s">
        <v>1</v>
      </c>
      <c r="G33" s="85" t="s">
        <v>1</v>
      </c>
    </row>
    <row r="34" spans="1:7" ht="24" customHeight="1">
      <c r="A34" s="122"/>
      <c r="B34" s="124" t="s">
        <v>76</v>
      </c>
      <c r="C34" s="125"/>
      <c r="D34" s="40">
        <v>1200</v>
      </c>
      <c r="E34" s="41">
        <v>700</v>
      </c>
      <c r="F34" s="41" t="s">
        <v>64</v>
      </c>
      <c r="G34" s="85">
        <v>71.400000000000006</v>
      </c>
    </row>
    <row r="35" spans="1:7" ht="24" customHeight="1">
      <c r="A35" s="122"/>
      <c r="B35" s="124" t="s">
        <v>77</v>
      </c>
      <c r="C35" s="125"/>
      <c r="D35" s="40">
        <v>10300</v>
      </c>
      <c r="E35" s="40">
        <v>10400</v>
      </c>
      <c r="F35" s="41">
        <v>100</v>
      </c>
      <c r="G35" s="85">
        <v>0.9</v>
      </c>
    </row>
    <row r="36" spans="1:7" ht="24" customHeight="1" thickBot="1">
      <c r="A36" s="123"/>
      <c r="B36" s="119" t="s">
        <v>78</v>
      </c>
      <c r="C36" s="120"/>
      <c r="D36" s="45">
        <v>19081</v>
      </c>
      <c r="E36" s="45">
        <v>18321</v>
      </c>
      <c r="F36" s="46" t="s">
        <v>65</v>
      </c>
      <c r="G36" s="89">
        <v>4.0999999999999996</v>
      </c>
    </row>
    <row r="37" spans="1:7" ht="24" customHeight="1" thickTop="1" thickBot="1">
      <c r="A37" s="121" t="s">
        <v>79</v>
      </c>
      <c r="B37" s="128" t="s">
        <v>66</v>
      </c>
      <c r="C37" s="129"/>
      <c r="D37" s="94">
        <f>D38</f>
        <v>0</v>
      </c>
      <c r="E37" s="95">
        <f>E38</f>
        <v>0</v>
      </c>
      <c r="F37" s="95" t="s">
        <v>1</v>
      </c>
      <c r="G37" s="28" t="s">
        <v>1</v>
      </c>
    </row>
    <row r="38" spans="1:7" ht="24" customHeight="1" thickTop="1">
      <c r="A38" s="122"/>
      <c r="B38" s="126" t="s">
        <v>68</v>
      </c>
      <c r="C38" s="127"/>
      <c r="D38" s="43">
        <f>D39+D40</f>
        <v>0</v>
      </c>
      <c r="E38" s="43">
        <f>SUM(E39,E40)</f>
        <v>0</v>
      </c>
      <c r="F38" s="43" t="s">
        <v>1</v>
      </c>
      <c r="G38" s="86" t="s">
        <v>1</v>
      </c>
    </row>
    <row r="39" spans="1:7" ht="24" customHeight="1">
      <c r="A39" s="122"/>
      <c r="B39" s="124" t="s">
        <v>80</v>
      </c>
      <c r="C39" s="125"/>
      <c r="D39" s="43">
        <v>0</v>
      </c>
      <c r="E39" s="43">
        <v>0</v>
      </c>
      <c r="F39" s="43" t="s">
        <v>1</v>
      </c>
      <c r="G39" s="86" t="s">
        <v>1</v>
      </c>
    </row>
    <row r="40" spans="1:7" ht="24" customHeight="1" thickBot="1">
      <c r="A40" s="123"/>
      <c r="B40" s="119" t="s">
        <v>79</v>
      </c>
      <c r="C40" s="120"/>
      <c r="D40" s="46">
        <v>0</v>
      </c>
      <c r="E40" s="46">
        <v>0</v>
      </c>
      <c r="F40" s="46" t="s">
        <v>1</v>
      </c>
      <c r="G40" s="89" t="s">
        <v>1</v>
      </c>
    </row>
    <row r="41" spans="1:7" ht="17.25" thickTop="1"/>
  </sheetData>
  <mergeCells count="27">
    <mergeCell ref="A24:A27"/>
    <mergeCell ref="B28:C28"/>
    <mergeCell ref="B37:C37"/>
    <mergeCell ref="B38:C38"/>
    <mergeCell ref="A2:G2"/>
    <mergeCell ref="A4:C4"/>
    <mergeCell ref="A5:C5"/>
    <mergeCell ref="B6:C6"/>
    <mergeCell ref="B7:B13"/>
    <mergeCell ref="B14:B16"/>
    <mergeCell ref="B24:C24"/>
    <mergeCell ref="B17:B23"/>
    <mergeCell ref="B25:C25"/>
    <mergeCell ref="B26:C26"/>
    <mergeCell ref="B27:C27"/>
    <mergeCell ref="B36:C36"/>
    <mergeCell ref="A28:A36"/>
    <mergeCell ref="B39:C39"/>
    <mergeCell ref="B40:C40"/>
    <mergeCell ref="A37:A40"/>
    <mergeCell ref="B29:C29"/>
    <mergeCell ref="B30:C30"/>
    <mergeCell ref="B31:C31"/>
    <mergeCell ref="B32:C32"/>
    <mergeCell ref="B33:C33"/>
    <mergeCell ref="B34:C34"/>
    <mergeCell ref="B35:C35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1.세입세출_총괄표</vt:lpstr>
      <vt:lpstr>2.세입예산서</vt:lpstr>
      <vt:lpstr>3.세출예산서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다문화센터</dc:creator>
  <cp:lastModifiedBy>owner</cp:lastModifiedBy>
  <cp:lastPrinted>2018-01-14T02:58:35Z</cp:lastPrinted>
  <dcterms:created xsi:type="dcterms:W3CDTF">2017-01-12T02:13:16Z</dcterms:created>
  <dcterms:modified xsi:type="dcterms:W3CDTF">2018-02-20T08:33:20Z</dcterms:modified>
</cp:coreProperties>
</file>