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9630" yWindow="195" windowWidth="22635" windowHeight="11760"/>
  </bookViews>
  <sheets>
    <sheet name="1.세입세출_총괄표" sheetId="5" r:id="rId1"/>
    <sheet name="2.세입예산서" sheetId="6" r:id="rId2"/>
    <sheet name="3.세출예산서" sheetId="7" r:id="rId3"/>
  </sheets>
  <definedNames>
    <definedName name="_xlnm.Print_Area" localSheetId="2">'3.세출예산서'!$A$1:$G$38</definedName>
  </definedNames>
  <calcPr calcId="144525"/>
</workbook>
</file>

<file path=xl/calcChain.xml><?xml version="1.0" encoding="utf-8"?>
<calcChain xmlns="http://schemas.openxmlformats.org/spreadsheetml/2006/main">
  <c r="G11" i="6" l="1"/>
  <c r="F11" i="6"/>
  <c r="G20" i="6"/>
  <c r="G19" i="6"/>
  <c r="G18" i="6"/>
  <c r="F20" i="6"/>
  <c r="F19" i="6"/>
  <c r="F18" i="6"/>
  <c r="G12" i="7" l="1"/>
  <c r="G13" i="7"/>
  <c r="G14" i="7"/>
  <c r="G15" i="7"/>
  <c r="G16" i="7"/>
  <c r="G20" i="7"/>
  <c r="G22" i="7"/>
  <c r="G23" i="7"/>
  <c r="G24" i="7"/>
  <c r="G25" i="7"/>
  <c r="G26" i="7"/>
  <c r="G27" i="7"/>
  <c r="G31" i="7"/>
  <c r="G32" i="7"/>
  <c r="G34" i="7"/>
  <c r="F24" i="7"/>
  <c r="F25" i="7"/>
  <c r="F26" i="7"/>
  <c r="F27" i="7"/>
  <c r="F30" i="7"/>
  <c r="G30" i="7" s="1"/>
  <c r="F31" i="7"/>
  <c r="F32" i="7"/>
  <c r="F34" i="7"/>
  <c r="F20" i="7"/>
  <c r="F22" i="7"/>
  <c r="F23" i="7"/>
  <c r="F14" i="7"/>
  <c r="F15" i="7"/>
  <c r="F16" i="7"/>
  <c r="F12" i="7"/>
  <c r="F13" i="7"/>
  <c r="E29" i="7"/>
  <c r="E28" i="7" s="1"/>
  <c r="D29" i="7"/>
  <c r="E24" i="7"/>
  <c r="E25" i="7"/>
  <c r="D25" i="7"/>
  <c r="E17" i="7"/>
  <c r="E14" i="7"/>
  <c r="E7" i="7"/>
  <c r="E6" i="7" s="1"/>
  <c r="E5" i="7" l="1"/>
  <c r="F28" i="7"/>
  <c r="G28" i="7" s="1"/>
  <c r="F29" i="7"/>
  <c r="G29" i="7" s="1"/>
  <c r="D17" i="7"/>
  <c r="D36" i="7" l="1"/>
  <c r="D35" i="7" s="1"/>
  <c r="D28" i="7"/>
  <c r="D24" i="7"/>
  <c r="D14" i="7"/>
  <c r="D7" i="7"/>
  <c r="D19" i="6"/>
  <c r="D16" i="6"/>
  <c r="D15" i="6" s="1"/>
  <c r="D13" i="6"/>
  <c r="D12" i="6" s="1"/>
  <c r="D6" i="7" l="1"/>
  <c r="D5" i="7" s="1"/>
  <c r="F17" i="7"/>
  <c r="G17" i="7" s="1"/>
  <c r="F7" i="7" l="1"/>
  <c r="G7" i="7" s="1"/>
  <c r="F8" i="7"/>
  <c r="G8" i="7" s="1"/>
  <c r="F9" i="7"/>
  <c r="G9" i="7" s="1"/>
  <c r="F10" i="7"/>
  <c r="G10" i="7" s="1"/>
  <c r="F11" i="7"/>
  <c r="G11" i="7" s="1"/>
  <c r="F5" i="7"/>
  <c r="G5" i="7" s="1"/>
  <c r="F6" i="7"/>
  <c r="G6" i="7" s="1"/>
  <c r="F8" i="6" l="1"/>
  <c r="F9" i="6"/>
  <c r="G9" i="6" s="1"/>
  <c r="F10" i="6"/>
  <c r="G10" i="6" s="1"/>
  <c r="F5" i="6"/>
  <c r="G5" i="6" s="1"/>
  <c r="G8" i="6" l="1"/>
  <c r="F7" i="6"/>
  <c r="G7" i="6" l="1"/>
  <c r="F6" i="6"/>
  <c r="G6" i="6" s="1"/>
</calcChain>
</file>

<file path=xl/sharedStrings.xml><?xml version="1.0" encoding="utf-8"?>
<sst xmlns="http://schemas.openxmlformats.org/spreadsheetml/2006/main" count="109" uniqueCount="79">
  <si>
    <t>총 계</t>
  </si>
  <si>
    <t>대우수당</t>
  </si>
  <si>
    <t>기타보조금</t>
  </si>
  <si>
    <t>후원금</t>
  </si>
  <si>
    <t>총계</t>
  </si>
  <si>
    <t>보조금</t>
  </si>
  <si>
    <t>사무비</t>
  </si>
  <si>
    <t>재산조성비</t>
  </si>
  <si>
    <t>사업비</t>
  </si>
  <si>
    <t>관항목</t>
  </si>
  <si>
    <t xml:space="preserve">증감(B-A) </t>
  </si>
  <si>
    <t>비율(%)</t>
  </si>
  <si>
    <t>합계</t>
  </si>
  <si>
    <t>소계</t>
  </si>
  <si>
    <t>국고보조금</t>
  </si>
  <si>
    <t>시․도보조금</t>
  </si>
  <si>
    <t>시․군․구보조금</t>
  </si>
  <si>
    <t>인건비</t>
  </si>
  <si>
    <t>급여</t>
  </si>
  <si>
    <t>사회보험</t>
  </si>
  <si>
    <t>처우개선비</t>
  </si>
  <si>
    <t>업무추진비</t>
  </si>
  <si>
    <t>기관운영비</t>
  </si>
  <si>
    <t>회의비</t>
  </si>
  <si>
    <t>일반운영비</t>
  </si>
  <si>
    <t>여비</t>
  </si>
  <si>
    <t>수용비 및 수수료</t>
  </si>
  <si>
    <t>차량비</t>
  </si>
  <si>
    <t>공공요금</t>
  </si>
  <si>
    <t>제세공과금</t>
  </si>
  <si>
    <t>기타운영비</t>
  </si>
  <si>
    <t>세입</t>
  </si>
  <si>
    <t xml:space="preserve">총계 </t>
  </si>
  <si>
    <t>이월금</t>
  </si>
  <si>
    <t xml:space="preserve">※서식근거:「사회복지법인 및 사회복지시설 재무‧회계규칙」규정에 의거함. </t>
  </si>
  <si>
    <t>예비비 및 기타</t>
    <phoneticPr fontId="3" type="noConversion"/>
  </si>
  <si>
    <t>증감(B-A)</t>
  </si>
  <si>
    <t>퇴직금 및 퇴직적립금</t>
  </si>
  <si>
    <t>(단위:천원)</t>
    <phoneticPr fontId="3" type="noConversion"/>
  </si>
  <si>
    <t>합계</t>
    <phoneticPr fontId="3" type="noConversion"/>
  </si>
  <si>
    <t>시설비</t>
    <phoneticPr fontId="3" type="noConversion"/>
  </si>
  <si>
    <t>소계</t>
    <phoneticPr fontId="3" type="noConversion"/>
  </si>
  <si>
    <t>자산취득비</t>
    <phoneticPr fontId="3" type="noConversion"/>
  </si>
  <si>
    <t>시설장비유지비</t>
    <phoneticPr fontId="3" type="noConversion"/>
  </si>
  <si>
    <t>사업비</t>
    <phoneticPr fontId="3" type="noConversion"/>
  </si>
  <si>
    <t>한국어교육사업</t>
    <phoneticPr fontId="3" type="noConversion"/>
  </si>
  <si>
    <t>초등학습지원사업</t>
    <phoneticPr fontId="3" type="noConversion"/>
  </si>
  <si>
    <t>예비비</t>
    <phoneticPr fontId="3" type="noConversion"/>
  </si>
  <si>
    <t>반환금</t>
    <phoneticPr fontId="3" type="noConversion"/>
  </si>
  <si>
    <t>2019년</t>
    <phoneticPr fontId="3" type="noConversion"/>
  </si>
  <si>
    <t>법인
전입금</t>
    <phoneticPr fontId="3" type="noConversion"/>
  </si>
  <si>
    <t>법인
전입금</t>
    <phoneticPr fontId="3" type="noConversion"/>
  </si>
  <si>
    <t>법인전입금</t>
    <phoneticPr fontId="3" type="noConversion"/>
  </si>
  <si>
    <t>후원금</t>
    <phoneticPr fontId="3" type="noConversion"/>
  </si>
  <si>
    <r>
      <t xml:space="preserve">이월금
</t>
    </r>
    <r>
      <rPr>
        <sz val="10"/>
        <color rgb="FF000000"/>
        <rFont val="한컴돋움"/>
        <family val="1"/>
        <charset val="129"/>
      </rPr>
      <t>(후원금)</t>
    </r>
    <phoneticPr fontId="3" type="noConversion"/>
  </si>
  <si>
    <t>후원금</t>
    <phoneticPr fontId="3" type="noConversion"/>
  </si>
  <si>
    <r>
      <t xml:space="preserve">이월금
</t>
    </r>
    <r>
      <rPr>
        <sz val="9"/>
        <color rgb="FF000000"/>
        <rFont val="한컴돋움"/>
        <family val="1"/>
        <charset val="129"/>
      </rPr>
      <t>(후원금)</t>
    </r>
    <phoneticPr fontId="3" type="noConversion"/>
  </si>
  <si>
    <t>세출</t>
    <phoneticPr fontId="3" type="noConversion"/>
  </si>
  <si>
    <t>1. 2020년 세입ㆍ세출예산 총괄표</t>
    <phoneticPr fontId="3" type="noConversion"/>
  </si>
  <si>
    <t>2020년</t>
    <phoneticPr fontId="3" type="noConversion"/>
  </si>
  <si>
    <t>영동군건강가정·다문화가족지원센터 2020년 세입․세출예산안</t>
    <phoneticPr fontId="3" type="noConversion"/>
  </si>
  <si>
    <t>2. 2020년 세입예산서</t>
    <phoneticPr fontId="3" type="noConversion"/>
  </si>
  <si>
    <t xml:space="preserve">2019년 예산(A) </t>
    <phoneticPr fontId="3" type="noConversion"/>
  </si>
  <si>
    <t xml:space="preserve">2020년 예산(B) </t>
    <phoneticPr fontId="3" type="noConversion"/>
  </si>
  <si>
    <t>3. 2020년 세출예산서</t>
    <phoneticPr fontId="3" type="noConversion"/>
  </si>
  <si>
    <t xml:space="preserve">2020년 예산(B) </t>
    <phoneticPr fontId="3" type="noConversion"/>
  </si>
  <si>
    <t>교육 및 문화 사업</t>
    <phoneticPr fontId="3" type="noConversion"/>
  </si>
  <si>
    <t>제수당
및 연차수당</t>
    <phoneticPr fontId="3" type="noConversion"/>
  </si>
  <si>
    <t>특성화사업
(방문,통번역,언어)</t>
    <phoneticPr fontId="3" type="noConversion"/>
  </si>
  <si>
    <t>다이음사업</t>
    <phoneticPr fontId="3" type="noConversion"/>
  </si>
  <si>
    <t>△1,021</t>
    <phoneticPr fontId="3" type="noConversion"/>
  </si>
  <si>
    <t>△1,021</t>
    <phoneticPr fontId="3" type="noConversion"/>
  </si>
  <si>
    <t>△1,479</t>
    <phoneticPr fontId="3" type="noConversion"/>
  </si>
  <si>
    <t>△1,479</t>
    <phoneticPr fontId="3" type="noConversion"/>
  </si>
  <si>
    <t>△1,479</t>
    <phoneticPr fontId="3" type="noConversion"/>
  </si>
  <si>
    <t>△3,068</t>
    <phoneticPr fontId="3" type="noConversion"/>
  </si>
  <si>
    <t>△151</t>
    <phoneticPr fontId="3" type="noConversion"/>
  </si>
  <si>
    <t>△1,000</t>
    <phoneticPr fontId="3" type="noConversion"/>
  </si>
  <si>
    <t>△1,387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</si>
</sst>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-;\-* #,##0_-;_-* &quot;-&quot;_-;_-@_-"/>
    <numFmt numFmtId="176" formatCode="_-* #,##0.0_-;\-* #,##0.0_-;_-* &quot;-&quot;?_-;_-@_-"/>
    <numFmt numFmtId="177" formatCode="#,##0_ "/>
    <numFmt numFmtId="178" formatCode="#,##0_);[Red]\(#,##0\)"/>
  </numFmts>
  <fonts count="12" x14ac:knownFonts="1">
    <font>
      <sz val="11"/>
      <color theme="1"/>
      <name val="맑은 고딕"/>
      <family val="2"/>
      <charset val="129"/>
      <scheme val="minor"/>
    </font>
    <font>
      <sz val="12"/>
      <color rgb="FF000000"/>
      <name val="한컴돋움"/>
      <family val="1"/>
      <charset val="129"/>
    </font>
    <font>
      <sz val="15"/>
      <color rgb="FF000000"/>
      <name val="한컴돋움"/>
      <family val="1"/>
      <charset val="129"/>
    </font>
    <font>
      <sz val="8"/>
      <name val="맑은 고딕"/>
      <family val="2"/>
      <charset val="129"/>
      <scheme val="minor"/>
    </font>
    <font>
      <b/>
      <sz val="15"/>
      <color rgb="FF000000"/>
      <name val="한컴돋움"/>
      <family val="1"/>
      <charset val="129"/>
    </font>
    <font>
      <b/>
      <sz val="10"/>
      <color rgb="FF000000"/>
      <name val="한컴돋움"/>
      <family val="1"/>
      <charset val="129"/>
    </font>
    <font>
      <b/>
      <sz val="18"/>
      <color rgb="FF000000"/>
      <name val="한컴돋움"/>
      <family val="1"/>
      <charset val="129"/>
    </font>
    <font>
      <sz val="11"/>
      <color theme="1"/>
      <name val="맑은 고딕"/>
      <family val="3"/>
      <charset val="129"/>
      <scheme val="minor"/>
    </font>
    <font>
      <sz val="11"/>
      <name val="돋움"/>
      <family val="3"/>
      <charset val="129"/>
    </font>
    <font>
      <sz val="12"/>
      <name val="한컴돋움"/>
      <family val="1"/>
      <charset val="129"/>
    </font>
    <font>
      <sz val="10"/>
      <color rgb="FF000000"/>
      <name val="한컴돋움"/>
      <family val="1"/>
      <charset val="129"/>
    </font>
    <font>
      <sz val="9"/>
      <color rgb="FF000000"/>
      <name val="한컴돋움"/>
      <family val="1"/>
      <charset val="129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72">
    <border>
      <left/>
      <right/>
      <top/>
      <bottom/>
      <diagonal/>
    </border>
    <border>
      <left style="thick">
        <color rgb="FF000000"/>
      </left>
      <right/>
      <top style="thick">
        <color rgb="FF000000"/>
      </top>
      <bottom style="double">
        <color rgb="FF000000"/>
      </bottom>
      <diagonal/>
    </border>
    <border>
      <left/>
      <right style="thin">
        <color rgb="FF000000"/>
      </right>
      <top style="thick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double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double">
        <color rgb="FF000000"/>
      </bottom>
      <diagonal/>
    </border>
    <border>
      <left/>
      <right/>
      <top style="thick">
        <color rgb="FF000000"/>
      </top>
      <bottom style="double">
        <color rgb="FF000000"/>
      </bottom>
      <diagonal/>
    </border>
    <border>
      <left/>
      <right style="thick">
        <color rgb="FF000000"/>
      </right>
      <top style="thick">
        <color rgb="FF000000"/>
      </top>
      <bottom style="double">
        <color rgb="FF000000"/>
      </bottom>
      <diagonal/>
    </border>
    <border>
      <left style="thick">
        <color rgb="FF000000"/>
      </left>
      <right/>
      <top style="double">
        <color rgb="FF000000"/>
      </top>
      <bottom style="thick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/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/>
      <diagonal/>
    </border>
    <border>
      <left/>
      <right style="double">
        <color rgb="FF000000"/>
      </right>
      <top style="thick">
        <color rgb="FF000000"/>
      </top>
      <bottom style="double">
        <color rgb="FF000000"/>
      </bottom>
      <diagonal/>
    </border>
    <border>
      <left style="double">
        <color rgb="FF000000"/>
      </left>
      <right/>
      <top style="thick">
        <color rgb="FF000000"/>
      </top>
      <bottom style="double">
        <color rgb="FF000000"/>
      </bottom>
      <diagonal/>
    </border>
    <border>
      <left style="double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/>
      <diagonal/>
    </border>
    <border>
      <left style="double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ck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double">
        <color rgb="FFFFFFFF"/>
      </bottom>
      <diagonal/>
    </border>
    <border>
      <left/>
      <right style="thin">
        <color rgb="FF000000"/>
      </right>
      <top style="thick">
        <color rgb="FF000000"/>
      </top>
      <bottom style="double">
        <color rgb="FFFFFFFF"/>
      </bottom>
      <diagonal/>
    </border>
    <border>
      <left/>
      <right style="thin">
        <color rgb="FF000000"/>
      </right>
      <top style="double">
        <color rgb="FF000000"/>
      </top>
      <bottom/>
      <diagonal/>
    </border>
    <border>
      <left style="thin">
        <color rgb="FF000000"/>
      </left>
      <right style="thick">
        <color rgb="FF000000"/>
      </right>
      <top style="double">
        <color rgb="FF000000"/>
      </top>
      <bottom/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 style="thick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ck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 style="thin">
        <color rgb="FF000000"/>
      </right>
      <top style="thick">
        <color rgb="FF000000"/>
      </top>
      <bottom style="thick">
        <color rgb="FF000000"/>
      </bottom>
      <diagonal/>
    </border>
    <border>
      <left/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 style="double">
        <color rgb="FF000000"/>
      </top>
      <bottom/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double">
        <color rgb="FF000000"/>
      </top>
      <bottom/>
      <diagonal/>
    </border>
    <border>
      <left style="double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double">
        <color rgb="FFFFFFFF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FFFFFF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/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double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/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 style="thin">
        <color rgb="FF000000"/>
      </right>
      <top style="thick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indexed="64"/>
      </bottom>
      <diagonal/>
    </border>
  </borders>
  <cellStyleXfs count="6">
    <xf numFmtId="0" fontId="0" fillId="0" borderId="0">
      <alignment vertical="center"/>
    </xf>
    <xf numFmtId="0" fontId="7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41" fontId="8" fillId="0" borderId="0" applyFont="0" applyFill="0" applyBorder="0" applyAlignment="0" applyProtection="0"/>
    <xf numFmtId="0" fontId="8" fillId="0" borderId="0"/>
  </cellStyleXfs>
  <cellXfs count="150">
    <xf numFmtId="0" fontId="0" fillId="0" borderId="0" xfId="0">
      <alignment vertical="center"/>
    </xf>
    <xf numFmtId="0" fontId="1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3" fontId="1" fillId="0" borderId="32" xfId="0" applyNumberFormat="1" applyFont="1" applyBorder="1" applyAlignment="1">
      <alignment horizontal="right" vertical="center" wrapText="1"/>
    </xf>
    <xf numFmtId="3" fontId="1" fillId="0" borderId="36" xfId="0" applyNumberFormat="1" applyFont="1" applyBorder="1" applyAlignment="1">
      <alignment horizontal="right" vertical="center" wrapText="1"/>
    </xf>
    <xf numFmtId="0" fontId="1" fillId="0" borderId="38" xfId="0" applyFont="1" applyBorder="1" applyAlignment="1">
      <alignment horizontal="center" vertical="center" wrapText="1"/>
    </xf>
    <xf numFmtId="3" fontId="1" fillId="0" borderId="38" xfId="0" applyNumberFormat="1" applyFont="1" applyBorder="1" applyAlignment="1">
      <alignment horizontal="right" vertical="center" wrapText="1"/>
    </xf>
    <xf numFmtId="0" fontId="1" fillId="0" borderId="39" xfId="0" applyFont="1" applyBorder="1" applyAlignment="1">
      <alignment horizontal="center" vertical="center" wrapText="1"/>
    </xf>
    <xf numFmtId="3" fontId="1" fillId="0" borderId="39" xfId="0" applyNumberFormat="1" applyFont="1" applyBorder="1" applyAlignment="1">
      <alignment horizontal="right" vertical="center" wrapText="1"/>
    </xf>
    <xf numFmtId="0" fontId="1" fillId="0" borderId="14" xfId="0" applyFont="1" applyBorder="1" applyAlignment="1">
      <alignment horizontal="right" vertical="center" wrapText="1"/>
    </xf>
    <xf numFmtId="0" fontId="1" fillId="0" borderId="40" xfId="0" applyFont="1" applyBorder="1" applyAlignment="1">
      <alignment horizontal="center" vertical="center" wrapText="1"/>
    </xf>
    <xf numFmtId="3" fontId="1" fillId="0" borderId="40" xfId="0" applyNumberFormat="1" applyFont="1" applyBorder="1" applyAlignment="1">
      <alignment horizontal="right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2" borderId="40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3" fontId="1" fillId="2" borderId="43" xfId="0" applyNumberFormat="1" applyFont="1" applyFill="1" applyBorder="1" applyAlignment="1">
      <alignment horizontal="right" vertical="center" wrapText="1"/>
    </xf>
    <xf numFmtId="3" fontId="1" fillId="2" borderId="45" xfId="0" applyNumberFormat="1" applyFont="1" applyFill="1" applyBorder="1" applyAlignment="1">
      <alignment horizontal="right" vertical="center" wrapText="1"/>
    </xf>
    <xf numFmtId="3" fontId="1" fillId="2" borderId="36" xfId="0" applyNumberFormat="1" applyFont="1" applyFill="1" applyBorder="1" applyAlignment="1">
      <alignment horizontal="right" vertical="center" wrapText="1"/>
    </xf>
    <xf numFmtId="3" fontId="1" fillId="2" borderId="39" xfId="0" applyNumberFormat="1" applyFont="1" applyFill="1" applyBorder="1" applyAlignment="1">
      <alignment horizontal="right" vertical="center" wrapText="1"/>
    </xf>
    <xf numFmtId="3" fontId="1" fillId="2" borderId="38" xfId="0" applyNumberFormat="1" applyFont="1" applyFill="1" applyBorder="1" applyAlignment="1">
      <alignment horizontal="right" vertical="center" wrapText="1"/>
    </xf>
    <xf numFmtId="0" fontId="1" fillId="2" borderId="38" xfId="0" applyFont="1" applyFill="1" applyBorder="1" applyAlignment="1">
      <alignment horizontal="right" vertical="center" wrapText="1"/>
    </xf>
    <xf numFmtId="3" fontId="1" fillId="2" borderId="46" xfId="0" applyNumberFormat="1" applyFont="1" applyFill="1" applyBorder="1" applyAlignment="1">
      <alignment horizontal="right" vertical="center" wrapText="1"/>
    </xf>
    <xf numFmtId="3" fontId="1" fillId="2" borderId="40" xfId="0" applyNumberFormat="1" applyFont="1" applyFill="1" applyBorder="1" applyAlignment="1">
      <alignment horizontal="right" vertical="center" wrapText="1"/>
    </xf>
    <xf numFmtId="0" fontId="1" fillId="2" borderId="40" xfId="0" applyFont="1" applyFill="1" applyBorder="1" applyAlignment="1">
      <alignment horizontal="right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2" borderId="36" xfId="0" applyFont="1" applyFill="1" applyBorder="1" applyAlignment="1">
      <alignment horizontal="center" vertical="center" wrapText="1"/>
    </xf>
    <xf numFmtId="0" fontId="1" fillId="0" borderId="48" xfId="0" applyFont="1" applyBorder="1" applyAlignment="1">
      <alignment horizontal="center" vertical="center" wrapText="1"/>
    </xf>
    <xf numFmtId="0" fontId="1" fillId="0" borderId="49" xfId="0" applyFont="1" applyBorder="1" applyAlignment="1">
      <alignment horizontal="center" vertical="center" wrapText="1"/>
    </xf>
    <xf numFmtId="0" fontId="1" fillId="0" borderId="52" xfId="0" applyFont="1" applyBorder="1" applyAlignment="1">
      <alignment horizontal="center" vertical="center" wrapText="1"/>
    </xf>
    <xf numFmtId="3" fontId="1" fillId="0" borderId="18" xfId="0" applyNumberFormat="1" applyFont="1" applyBorder="1" applyAlignment="1">
      <alignment horizontal="right" vertical="center" wrapText="1"/>
    </xf>
    <xf numFmtId="3" fontId="1" fillId="0" borderId="53" xfId="0" applyNumberFormat="1" applyFont="1" applyBorder="1" applyAlignment="1">
      <alignment horizontal="right" vertical="center" wrapText="1"/>
    </xf>
    <xf numFmtId="3" fontId="1" fillId="0" borderId="54" xfId="0" applyNumberFormat="1" applyFont="1" applyBorder="1" applyAlignment="1">
      <alignment horizontal="right" vertical="center" wrapText="1"/>
    </xf>
    <xf numFmtId="0" fontId="1" fillId="0" borderId="9" xfId="0" applyFont="1" applyBorder="1" applyAlignment="1">
      <alignment horizontal="center" vertical="center" wrapText="1"/>
    </xf>
    <xf numFmtId="3" fontId="1" fillId="0" borderId="55" xfId="0" applyNumberFormat="1" applyFont="1" applyBorder="1" applyAlignment="1">
      <alignment horizontal="right" vertical="center" wrapText="1"/>
    </xf>
    <xf numFmtId="0" fontId="1" fillId="0" borderId="25" xfId="0" applyFont="1" applyBorder="1" applyAlignment="1">
      <alignment horizontal="center" vertical="center" wrapText="1"/>
    </xf>
    <xf numFmtId="3" fontId="1" fillId="0" borderId="11" xfId="0" applyNumberFormat="1" applyFont="1" applyBorder="1" applyAlignment="1">
      <alignment horizontal="right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right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3" fontId="1" fillId="0" borderId="22" xfId="0" applyNumberFormat="1" applyFont="1" applyBorder="1" applyAlignment="1">
      <alignment horizontal="right" vertical="center" wrapText="1"/>
    </xf>
    <xf numFmtId="0" fontId="1" fillId="0" borderId="57" xfId="0" applyFont="1" applyBorder="1" applyAlignment="1">
      <alignment horizontal="center" vertical="center" wrapText="1"/>
    </xf>
    <xf numFmtId="0" fontId="1" fillId="0" borderId="46" xfId="0" applyFont="1" applyBorder="1" applyAlignment="1">
      <alignment horizontal="right" vertical="center" wrapText="1"/>
    </xf>
    <xf numFmtId="0" fontId="1" fillId="0" borderId="58" xfId="0" applyFont="1" applyBorder="1" applyAlignment="1">
      <alignment horizontal="center" vertical="center" wrapText="1"/>
    </xf>
    <xf numFmtId="0" fontId="1" fillId="0" borderId="54" xfId="0" applyFont="1" applyBorder="1" applyAlignment="1">
      <alignment horizontal="right" vertical="center" wrapText="1"/>
    </xf>
    <xf numFmtId="3" fontId="1" fillId="0" borderId="16" xfId="0" applyNumberFormat="1" applyFont="1" applyBorder="1" applyAlignment="1">
      <alignment horizontal="right" vertical="center" wrapText="1"/>
    </xf>
    <xf numFmtId="0" fontId="6" fillId="0" borderId="0" xfId="0" applyFont="1" applyAlignment="1">
      <alignment vertical="center"/>
    </xf>
    <xf numFmtId="0" fontId="1" fillId="0" borderId="46" xfId="0" applyFont="1" applyBorder="1" applyAlignment="1">
      <alignment horizontal="center" vertical="center" wrapText="1"/>
    </xf>
    <xf numFmtId="3" fontId="1" fillId="0" borderId="46" xfId="0" applyNumberFormat="1" applyFont="1" applyBorder="1" applyAlignment="1">
      <alignment horizontal="right" vertical="center" wrapText="1"/>
    </xf>
    <xf numFmtId="3" fontId="1" fillId="2" borderId="60" xfId="0" applyNumberFormat="1" applyFont="1" applyFill="1" applyBorder="1" applyAlignment="1">
      <alignment horizontal="right" vertical="center" wrapText="1"/>
    </xf>
    <xf numFmtId="0" fontId="0" fillId="0" borderId="0" xfId="0" applyAlignment="1">
      <alignment horizontal="right" vertical="center"/>
    </xf>
    <xf numFmtId="0" fontId="1" fillId="2" borderId="34" xfId="0" applyFont="1" applyFill="1" applyBorder="1" applyAlignment="1">
      <alignment vertical="center" wrapText="1"/>
    </xf>
    <xf numFmtId="0" fontId="1" fillId="2" borderId="35" xfId="0" applyFont="1" applyFill="1" applyBorder="1" applyAlignment="1">
      <alignment vertical="center" wrapText="1"/>
    </xf>
    <xf numFmtId="0" fontId="1" fillId="2" borderId="20" xfId="0" applyFont="1" applyFill="1" applyBorder="1" applyAlignment="1">
      <alignment vertical="center" wrapText="1"/>
    </xf>
    <xf numFmtId="0" fontId="1" fillId="2" borderId="45" xfId="0" applyFont="1" applyFill="1" applyBorder="1" applyAlignment="1">
      <alignment horizontal="right" vertical="center" wrapText="1"/>
    </xf>
    <xf numFmtId="3" fontId="9" fillId="0" borderId="56" xfId="0" applyNumberFormat="1" applyFont="1" applyBorder="1" applyAlignment="1">
      <alignment horizontal="right" vertical="center" wrapText="1"/>
    </xf>
    <xf numFmtId="3" fontId="9" fillId="0" borderId="27" xfId="0" applyNumberFormat="1" applyFont="1" applyBorder="1" applyAlignment="1">
      <alignment horizontal="right" vertical="center" wrapText="1"/>
    </xf>
    <xf numFmtId="0" fontId="0" fillId="0" borderId="0" xfId="0" applyAlignment="1">
      <alignment vertical="center" wrapText="1"/>
    </xf>
    <xf numFmtId="3" fontId="1" fillId="2" borderId="10" xfId="0" applyNumberFormat="1" applyFont="1" applyFill="1" applyBorder="1" applyAlignment="1">
      <alignment horizontal="right" vertical="center" wrapText="1"/>
    </xf>
    <xf numFmtId="3" fontId="1" fillId="2" borderId="13" xfId="0" applyNumberFormat="1" applyFont="1" applyFill="1" applyBorder="1" applyAlignment="1">
      <alignment horizontal="right" vertical="center" wrapText="1"/>
    </xf>
    <xf numFmtId="176" fontId="1" fillId="2" borderId="65" xfId="0" applyNumberFormat="1" applyFont="1" applyFill="1" applyBorder="1" applyAlignment="1">
      <alignment horizontal="right" vertical="center" wrapText="1"/>
    </xf>
    <xf numFmtId="176" fontId="1" fillId="2" borderId="66" xfId="0" applyNumberFormat="1" applyFont="1" applyFill="1" applyBorder="1" applyAlignment="1">
      <alignment horizontal="right" vertical="center" wrapText="1"/>
    </xf>
    <xf numFmtId="176" fontId="1" fillId="2" borderId="11" xfId="0" applyNumberFormat="1" applyFont="1" applyFill="1" applyBorder="1" applyAlignment="1">
      <alignment horizontal="right" vertical="center" wrapText="1"/>
    </xf>
    <xf numFmtId="176" fontId="1" fillId="2" borderId="14" xfId="0" applyNumberFormat="1" applyFont="1" applyFill="1" applyBorder="1" applyAlignment="1">
      <alignment horizontal="right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2" borderId="38" xfId="0" applyFont="1" applyFill="1" applyBorder="1" applyAlignment="1">
      <alignment horizontal="center" vertical="center" wrapText="1"/>
    </xf>
    <xf numFmtId="0" fontId="1" fillId="2" borderId="39" xfId="0" applyFont="1" applyFill="1" applyBorder="1" applyAlignment="1">
      <alignment horizontal="center" vertical="center" wrapText="1"/>
    </xf>
    <xf numFmtId="0" fontId="1" fillId="2" borderId="46" xfId="0" applyFont="1" applyFill="1" applyBorder="1" applyAlignment="1">
      <alignment horizontal="center" vertical="center" wrapText="1"/>
    </xf>
    <xf numFmtId="3" fontId="1" fillId="2" borderId="67" xfId="0" applyNumberFormat="1" applyFont="1" applyFill="1" applyBorder="1" applyAlignment="1">
      <alignment horizontal="right" vertical="center" wrapText="1"/>
    </xf>
    <xf numFmtId="3" fontId="1" fillId="2" borderId="18" xfId="0" applyNumberFormat="1" applyFont="1" applyFill="1" applyBorder="1" applyAlignment="1">
      <alignment horizontal="right" vertical="center" wrapText="1"/>
    </xf>
    <xf numFmtId="3" fontId="1" fillId="2" borderId="16" xfId="0" applyNumberFormat="1" applyFont="1" applyFill="1" applyBorder="1" applyAlignment="1">
      <alignment horizontal="right" vertical="center" wrapText="1"/>
    </xf>
    <xf numFmtId="176" fontId="1" fillId="2" borderId="22" xfId="0" applyNumberFormat="1" applyFont="1" applyFill="1" applyBorder="1" applyAlignment="1">
      <alignment horizontal="right" vertical="center" wrapText="1"/>
    </xf>
    <xf numFmtId="176" fontId="1" fillId="2" borderId="29" xfId="0" applyNumberFormat="1" applyFont="1" applyFill="1" applyBorder="1" applyAlignment="1">
      <alignment horizontal="right" vertical="center" wrapText="1"/>
    </xf>
    <xf numFmtId="176" fontId="1" fillId="2" borderId="54" xfId="0" applyNumberFormat="1" applyFont="1" applyFill="1" applyBorder="1" applyAlignment="1">
      <alignment horizontal="right" vertical="center" wrapText="1"/>
    </xf>
    <xf numFmtId="0" fontId="0" fillId="0" borderId="70" xfId="0" applyBorder="1">
      <alignment vertical="center"/>
    </xf>
    <xf numFmtId="177" fontId="1" fillId="0" borderId="64" xfId="0" applyNumberFormat="1" applyFont="1" applyBorder="1" applyAlignment="1">
      <alignment horizontal="right" vertical="center" wrapText="1"/>
    </xf>
    <xf numFmtId="177" fontId="1" fillId="0" borderId="33" xfId="0" applyNumberFormat="1" applyFont="1" applyBorder="1" applyAlignment="1">
      <alignment horizontal="right" vertical="center" wrapText="1"/>
    </xf>
    <xf numFmtId="177" fontId="1" fillId="0" borderId="36" xfId="0" applyNumberFormat="1" applyFont="1" applyBorder="1" applyAlignment="1">
      <alignment horizontal="right" vertical="center" wrapText="1"/>
    </xf>
    <xf numFmtId="177" fontId="1" fillId="0" borderId="11" xfId="0" applyNumberFormat="1" applyFont="1" applyBorder="1" applyAlignment="1">
      <alignment horizontal="right" vertical="center" wrapText="1"/>
    </xf>
    <xf numFmtId="177" fontId="1" fillId="0" borderId="38" xfId="0" applyNumberFormat="1" applyFont="1" applyBorder="1" applyAlignment="1">
      <alignment horizontal="right" vertical="center" wrapText="1"/>
    </xf>
    <xf numFmtId="177" fontId="1" fillId="0" borderId="29" xfId="0" applyNumberFormat="1" applyFont="1" applyBorder="1" applyAlignment="1">
      <alignment horizontal="right" vertical="center" wrapText="1"/>
    </xf>
    <xf numFmtId="177" fontId="1" fillId="0" borderId="13" xfId="0" applyNumberFormat="1" applyFont="1" applyBorder="1" applyAlignment="1">
      <alignment horizontal="right" vertical="center" wrapText="1"/>
    </xf>
    <xf numFmtId="177" fontId="1" fillId="0" borderId="14" xfId="0" applyNumberFormat="1" applyFont="1" applyBorder="1" applyAlignment="1">
      <alignment horizontal="right" vertical="center" wrapText="1"/>
    </xf>
    <xf numFmtId="177" fontId="1" fillId="0" borderId="16" xfId="0" applyNumberFormat="1" applyFont="1" applyBorder="1" applyAlignment="1">
      <alignment horizontal="right" vertical="center" wrapText="1"/>
    </xf>
    <xf numFmtId="177" fontId="1" fillId="0" borderId="68" xfId="0" applyNumberFormat="1" applyFont="1" applyBorder="1" applyAlignment="1">
      <alignment horizontal="right" vertical="center" wrapText="1"/>
    </xf>
    <xf numFmtId="177" fontId="1" fillId="0" borderId="54" xfId="0" applyNumberFormat="1" applyFont="1" applyBorder="1" applyAlignment="1">
      <alignment horizontal="right" vertical="center" wrapText="1"/>
    </xf>
    <xf numFmtId="177" fontId="1" fillId="0" borderId="69" xfId="0" applyNumberFormat="1" applyFont="1" applyBorder="1" applyAlignment="1">
      <alignment horizontal="right" vertical="center" wrapText="1"/>
    </xf>
    <xf numFmtId="177" fontId="1" fillId="0" borderId="71" xfId="0" applyNumberFormat="1" applyFont="1" applyBorder="1" applyAlignment="1">
      <alignment horizontal="right" vertical="center" wrapText="1"/>
    </xf>
    <xf numFmtId="177" fontId="1" fillId="0" borderId="17" xfId="0" applyNumberFormat="1" applyFont="1" applyBorder="1" applyAlignment="1">
      <alignment horizontal="right" vertical="center" wrapText="1"/>
    </xf>
    <xf numFmtId="0" fontId="6" fillId="0" borderId="0" xfId="0" applyFont="1" applyAlignment="1">
      <alignment horizontal="center" vertical="center"/>
    </xf>
    <xf numFmtId="0" fontId="5" fillId="0" borderId="59" xfId="0" applyFont="1" applyBorder="1" applyAlignment="1">
      <alignment horizontal="justify" vertical="center" wrapText="1"/>
    </xf>
    <xf numFmtId="0" fontId="4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47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50" xfId="0" applyFont="1" applyBorder="1" applyAlignment="1">
      <alignment horizontal="center" vertical="center" wrapText="1"/>
    </xf>
    <xf numFmtId="0" fontId="1" fillId="0" borderId="5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2" borderId="34" xfId="0" applyFont="1" applyFill="1" applyBorder="1" applyAlignment="1">
      <alignment horizontal="center" vertical="center" wrapText="1"/>
    </xf>
    <xf numFmtId="0" fontId="1" fillId="2" borderId="35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1" fillId="2" borderId="62" xfId="0" applyFont="1" applyFill="1" applyBorder="1" applyAlignment="1">
      <alignment horizontal="center" vertical="center" wrapText="1"/>
    </xf>
    <xf numFmtId="0" fontId="1" fillId="2" borderId="39" xfId="0" applyFont="1" applyFill="1" applyBorder="1" applyAlignment="1">
      <alignment horizontal="center" vertical="center" wrapText="1"/>
    </xf>
    <xf numFmtId="0" fontId="1" fillId="2" borderId="63" xfId="0" applyFont="1" applyFill="1" applyBorder="1" applyAlignment="1">
      <alignment horizontal="center" vertical="center" wrapText="1"/>
    </xf>
    <xf numFmtId="0" fontId="1" fillId="2" borderId="46" xfId="0" applyFont="1" applyFill="1" applyBorder="1" applyAlignment="1">
      <alignment horizontal="center" vertical="center" wrapText="1"/>
    </xf>
    <xf numFmtId="0" fontId="1" fillId="2" borderId="61" xfId="0" applyFont="1" applyFill="1" applyBorder="1" applyAlignment="1">
      <alignment horizontal="center" vertical="center" wrapText="1"/>
    </xf>
    <xf numFmtId="0" fontId="1" fillId="2" borderId="38" xfId="0" applyFont="1" applyFill="1" applyBorder="1" applyAlignment="1">
      <alignment horizontal="center" vertical="center" wrapText="1"/>
    </xf>
    <xf numFmtId="0" fontId="1" fillId="2" borderId="44" xfId="0" applyFont="1" applyFill="1" applyBorder="1" applyAlignment="1">
      <alignment horizontal="center" vertical="center" wrapText="1"/>
    </xf>
    <xf numFmtId="0" fontId="1" fillId="2" borderId="45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justify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42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1" fillId="2" borderId="37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  <xf numFmtId="177" fontId="1" fillId="2" borderId="14" xfId="0" applyNumberFormat="1" applyFont="1" applyFill="1" applyBorder="1" applyAlignment="1">
      <alignment horizontal="right" vertical="center" wrapText="1"/>
    </xf>
    <xf numFmtId="177" fontId="1" fillId="2" borderId="13" xfId="0" applyNumberFormat="1" applyFont="1" applyFill="1" applyBorder="1" applyAlignment="1">
      <alignment horizontal="right" vertical="center" wrapText="1"/>
    </xf>
    <xf numFmtId="177" fontId="1" fillId="2" borderId="18" xfId="0" applyNumberFormat="1" applyFont="1" applyFill="1" applyBorder="1" applyAlignment="1">
      <alignment horizontal="right" vertical="center" wrapText="1"/>
    </xf>
    <xf numFmtId="177" fontId="1" fillId="2" borderId="22" xfId="0" applyNumberFormat="1" applyFont="1" applyFill="1" applyBorder="1" applyAlignment="1">
      <alignment horizontal="right" vertical="center" wrapText="1"/>
    </xf>
    <xf numFmtId="178" fontId="1" fillId="2" borderId="45" xfId="0" applyNumberFormat="1" applyFont="1" applyFill="1" applyBorder="1" applyAlignment="1">
      <alignment horizontal="right" vertical="center" wrapText="1"/>
    </xf>
    <xf numFmtId="178" fontId="1" fillId="2" borderId="66" xfId="0" applyNumberFormat="1" applyFont="1" applyFill="1" applyBorder="1" applyAlignment="1">
      <alignment horizontal="right" vertical="center" wrapText="1"/>
    </xf>
    <xf numFmtId="178" fontId="1" fillId="2" borderId="38" xfId="0" applyNumberFormat="1" applyFont="1" applyFill="1" applyBorder="1" applyAlignment="1">
      <alignment horizontal="right" vertical="center" wrapText="1"/>
    </xf>
    <xf numFmtId="178" fontId="1" fillId="2" borderId="29" xfId="0" applyNumberFormat="1" applyFont="1" applyFill="1" applyBorder="1" applyAlignment="1">
      <alignment horizontal="right" vertical="center" wrapText="1"/>
    </xf>
    <xf numFmtId="178" fontId="1" fillId="2" borderId="14" xfId="0" applyNumberFormat="1" applyFont="1" applyFill="1" applyBorder="1" applyAlignment="1">
      <alignment horizontal="right" vertical="center" wrapText="1"/>
    </xf>
    <xf numFmtId="178" fontId="1" fillId="2" borderId="40" xfId="0" applyNumberFormat="1" applyFont="1" applyFill="1" applyBorder="1" applyAlignment="1">
      <alignment horizontal="right" vertical="center" wrapText="1"/>
    </xf>
    <xf numFmtId="178" fontId="1" fillId="2" borderId="54" xfId="0" applyNumberFormat="1" applyFont="1" applyFill="1" applyBorder="1" applyAlignment="1">
      <alignment horizontal="right" vertical="center" wrapText="1"/>
    </xf>
  </cellXfs>
  <cellStyles count="6">
    <cellStyle name="쉼표 [0] 2" xfId="2"/>
    <cellStyle name="쉼표 [0] 2 2" xfId="4"/>
    <cellStyle name="표준" xfId="0" builtinId="0"/>
    <cellStyle name="표준 2" xfId="3"/>
    <cellStyle name="표준 2 2" xfId="5"/>
    <cellStyle name="표준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2"/>
  <sheetViews>
    <sheetView showGridLines="0" tabSelected="1" workbookViewId="0">
      <selection activeCell="H13" sqref="H12:H13"/>
    </sheetView>
  </sheetViews>
  <sheetFormatPr defaultRowHeight="16.5" x14ac:dyDescent="0.3"/>
  <cols>
    <col min="1" max="1" width="16.25" customWidth="1"/>
    <col min="2" max="2" width="14.875" customWidth="1"/>
    <col min="3" max="3" width="14.75" customWidth="1"/>
    <col min="4" max="4" width="17" customWidth="1"/>
    <col min="5" max="5" width="16.5" customWidth="1"/>
    <col min="6" max="6" width="15.125" customWidth="1"/>
  </cols>
  <sheetData>
    <row r="1" spans="1:7" ht="22.5" x14ac:dyDescent="0.3">
      <c r="A1" s="95" t="s">
        <v>60</v>
      </c>
      <c r="B1" s="95"/>
      <c r="C1" s="95"/>
      <c r="D1" s="95"/>
      <c r="E1" s="95"/>
      <c r="F1" s="95"/>
      <c r="G1" s="51"/>
    </row>
    <row r="3" spans="1:7" ht="19.5" x14ac:dyDescent="0.3">
      <c r="A3" s="97" t="s">
        <v>58</v>
      </c>
      <c r="B3" s="97"/>
      <c r="C3" s="97"/>
      <c r="D3" s="97"/>
      <c r="E3" s="97"/>
      <c r="F3" s="97"/>
    </row>
    <row r="4" spans="1:7" ht="17.25" thickBot="1" x14ac:dyDescent="0.35">
      <c r="F4" s="55" t="s">
        <v>38</v>
      </c>
    </row>
    <row r="5" spans="1:7" ht="34.5" customHeight="1" thickTop="1" thickBot="1" x14ac:dyDescent="0.35">
      <c r="A5" s="98" t="s">
        <v>31</v>
      </c>
      <c r="B5" s="99"/>
      <c r="C5" s="100"/>
      <c r="D5" s="101" t="s">
        <v>57</v>
      </c>
      <c r="E5" s="99"/>
      <c r="F5" s="102"/>
    </row>
    <row r="6" spans="1:7" ht="34.5" customHeight="1" thickTop="1" x14ac:dyDescent="0.3">
      <c r="A6" s="103" t="s">
        <v>4</v>
      </c>
      <c r="B6" s="30" t="s">
        <v>49</v>
      </c>
      <c r="C6" s="31" t="s">
        <v>59</v>
      </c>
      <c r="D6" s="105" t="s">
        <v>32</v>
      </c>
      <c r="E6" s="30" t="s">
        <v>49</v>
      </c>
      <c r="F6" s="32" t="s">
        <v>59</v>
      </c>
    </row>
    <row r="7" spans="1:7" ht="34.5" customHeight="1" thickBot="1" x14ac:dyDescent="0.35">
      <c r="A7" s="104"/>
      <c r="B7" s="33">
        <v>458127</v>
      </c>
      <c r="C7" s="33">
        <v>605292</v>
      </c>
      <c r="D7" s="106"/>
      <c r="E7" s="33">
        <v>458127</v>
      </c>
      <c r="F7" s="35">
        <v>605292</v>
      </c>
    </row>
    <row r="8" spans="1:7" ht="34.5" customHeight="1" thickTop="1" x14ac:dyDescent="0.3">
      <c r="A8" s="36" t="s">
        <v>5</v>
      </c>
      <c r="B8" s="6">
        <v>449127</v>
      </c>
      <c r="C8" s="37">
        <v>598792</v>
      </c>
      <c r="D8" s="38" t="s">
        <v>6</v>
      </c>
      <c r="E8" s="6">
        <v>335941</v>
      </c>
      <c r="F8" s="39">
        <v>452108</v>
      </c>
    </row>
    <row r="9" spans="1:7" ht="34.5" customHeight="1" x14ac:dyDescent="0.3">
      <c r="A9" s="40" t="s">
        <v>53</v>
      </c>
      <c r="B9" s="10">
        <v>5452</v>
      </c>
      <c r="C9" s="60">
        <v>4431</v>
      </c>
      <c r="D9" s="41" t="s">
        <v>7</v>
      </c>
      <c r="E9" s="42">
        <v>0</v>
      </c>
      <c r="F9" s="11">
        <v>0</v>
      </c>
    </row>
    <row r="10" spans="1:7" ht="34.5" customHeight="1" x14ac:dyDescent="0.3">
      <c r="A10" s="43" t="s">
        <v>54</v>
      </c>
      <c r="B10" s="50">
        <v>1548</v>
      </c>
      <c r="C10" s="61">
        <v>69</v>
      </c>
      <c r="D10" s="44" t="s">
        <v>8</v>
      </c>
      <c r="E10" s="50">
        <v>122186</v>
      </c>
      <c r="F10" s="45">
        <v>153184</v>
      </c>
    </row>
    <row r="11" spans="1:7" ht="34.5" customHeight="1" thickBot="1" x14ac:dyDescent="0.35">
      <c r="A11" s="46" t="s">
        <v>52</v>
      </c>
      <c r="B11" s="53">
        <v>2000</v>
      </c>
      <c r="C11" s="34">
        <v>2000</v>
      </c>
      <c r="D11" s="48" t="s">
        <v>35</v>
      </c>
      <c r="E11" s="47">
        <v>0</v>
      </c>
      <c r="F11" s="49">
        <v>0</v>
      </c>
    </row>
    <row r="12" spans="1:7" ht="24" customHeight="1" thickTop="1" x14ac:dyDescent="0.3">
      <c r="A12" s="96" t="s">
        <v>34</v>
      </c>
      <c r="B12" s="96"/>
      <c r="C12" s="96"/>
      <c r="D12" s="96"/>
      <c r="E12" s="96"/>
      <c r="F12" s="96"/>
    </row>
  </sheetData>
  <mergeCells count="7">
    <mergeCell ref="A1:F1"/>
    <mergeCell ref="A12:F12"/>
    <mergeCell ref="A3:F3"/>
    <mergeCell ref="A5:C5"/>
    <mergeCell ref="D5:F5"/>
    <mergeCell ref="A6:A7"/>
    <mergeCell ref="D6:D7"/>
  </mergeCells>
  <phoneticPr fontId="3" type="noConversion"/>
  <pageMargins left="0.7" right="0.7" top="0.75" bottom="0.75" header="0.3" footer="0.3"/>
  <pageSetup paperSize="9" scale="85" orientation="portrait" horizontalDpi="4294967293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21"/>
  <sheetViews>
    <sheetView showGridLines="0" zoomScaleNormal="100" workbookViewId="0">
      <selection activeCell="J17" sqref="J17"/>
    </sheetView>
  </sheetViews>
  <sheetFormatPr defaultRowHeight="16.5" x14ac:dyDescent="0.3"/>
  <cols>
    <col min="3" max="3" width="14.375" customWidth="1"/>
    <col min="4" max="5" width="16.5" customWidth="1"/>
    <col min="6" max="6" width="13.375" customWidth="1"/>
    <col min="7" max="7" width="9.75" customWidth="1"/>
  </cols>
  <sheetData>
    <row r="2" spans="1:7" ht="19.5" x14ac:dyDescent="0.3">
      <c r="A2" s="107" t="s">
        <v>61</v>
      </c>
      <c r="B2" s="107"/>
      <c r="C2" s="107"/>
      <c r="D2" s="107"/>
      <c r="E2" s="107"/>
      <c r="F2" s="107"/>
      <c r="G2" s="107"/>
    </row>
    <row r="3" spans="1:7" ht="17.25" thickBot="1" x14ac:dyDescent="0.35">
      <c r="G3" t="s">
        <v>38</v>
      </c>
    </row>
    <row r="4" spans="1:7" ht="18" thickTop="1" thickBot="1" x14ac:dyDescent="0.35">
      <c r="A4" s="98" t="s">
        <v>9</v>
      </c>
      <c r="B4" s="99"/>
      <c r="C4" s="114"/>
      <c r="D4" s="1" t="s">
        <v>62</v>
      </c>
      <c r="E4" s="2" t="s">
        <v>63</v>
      </c>
      <c r="F4" s="3" t="s">
        <v>10</v>
      </c>
      <c r="G4" s="4" t="s">
        <v>11</v>
      </c>
    </row>
    <row r="5" spans="1:7" ht="22.5" customHeight="1" thickTop="1" thickBot="1" x14ac:dyDescent="0.35">
      <c r="A5" s="115" t="s">
        <v>4</v>
      </c>
      <c r="B5" s="116"/>
      <c r="C5" s="117"/>
      <c r="D5" s="5">
        <v>458127</v>
      </c>
      <c r="E5" s="5">
        <v>605292</v>
      </c>
      <c r="F5" s="81">
        <f>SUM(E5-D5)</f>
        <v>147165</v>
      </c>
      <c r="G5" s="82">
        <f>F5*100/E5</f>
        <v>24.313058821197043</v>
      </c>
    </row>
    <row r="6" spans="1:7" ht="22.5" customHeight="1" thickTop="1" x14ac:dyDescent="0.3">
      <c r="A6" s="108" t="s">
        <v>5</v>
      </c>
      <c r="B6" s="110" t="s">
        <v>12</v>
      </c>
      <c r="C6" s="111"/>
      <c r="D6" s="6">
        <v>449127</v>
      </c>
      <c r="E6" s="6">
        <v>598792</v>
      </c>
      <c r="F6" s="83">
        <f>F7</f>
        <v>149665</v>
      </c>
      <c r="G6" s="84">
        <f t="shared" ref="G6:G20" si="0">F6*100/E6</f>
        <v>24.99448890432738</v>
      </c>
    </row>
    <row r="7" spans="1:7" ht="22.5" customHeight="1" x14ac:dyDescent="0.3">
      <c r="A7" s="109"/>
      <c r="B7" s="112" t="s">
        <v>5</v>
      </c>
      <c r="C7" s="7" t="s">
        <v>13</v>
      </c>
      <c r="D7" s="8">
        <v>449127</v>
      </c>
      <c r="E7" s="8">
        <v>598792</v>
      </c>
      <c r="F7" s="85">
        <f>SUM(F8:F11)</f>
        <v>149665</v>
      </c>
      <c r="G7" s="86">
        <f t="shared" si="0"/>
        <v>24.99448890432738</v>
      </c>
    </row>
    <row r="8" spans="1:7" ht="22.5" customHeight="1" x14ac:dyDescent="0.3">
      <c r="A8" s="109"/>
      <c r="B8" s="118"/>
      <c r="C8" s="7" t="s">
        <v>14</v>
      </c>
      <c r="D8" s="8">
        <v>188240</v>
      </c>
      <c r="E8" s="8">
        <v>238187</v>
      </c>
      <c r="F8" s="87">
        <f t="shared" ref="F8:F17" si="1">SUM(E8-D8)</f>
        <v>49947</v>
      </c>
      <c r="G8" s="86">
        <f t="shared" si="0"/>
        <v>20.969658293693609</v>
      </c>
    </row>
    <row r="9" spans="1:7" ht="22.5" customHeight="1" x14ac:dyDescent="0.3">
      <c r="A9" s="109"/>
      <c r="B9" s="118"/>
      <c r="C9" s="7" t="s">
        <v>15</v>
      </c>
      <c r="D9" s="8">
        <v>65956</v>
      </c>
      <c r="E9" s="8">
        <v>99974</v>
      </c>
      <c r="F9" s="87">
        <f t="shared" si="1"/>
        <v>34018</v>
      </c>
      <c r="G9" s="86">
        <f t="shared" si="0"/>
        <v>34.026846980214856</v>
      </c>
    </row>
    <row r="10" spans="1:7" ht="22.5" customHeight="1" x14ac:dyDescent="0.3">
      <c r="A10" s="109"/>
      <c r="B10" s="118"/>
      <c r="C10" s="9" t="s">
        <v>16</v>
      </c>
      <c r="D10" s="10">
        <v>189931</v>
      </c>
      <c r="E10" s="10">
        <v>255631</v>
      </c>
      <c r="F10" s="87">
        <f t="shared" si="1"/>
        <v>65700</v>
      </c>
      <c r="G10" s="88">
        <f t="shared" si="0"/>
        <v>25.701108238046245</v>
      </c>
    </row>
    <row r="11" spans="1:7" ht="22.5" customHeight="1" thickBot="1" x14ac:dyDescent="0.35">
      <c r="A11" s="104"/>
      <c r="B11" s="113"/>
      <c r="C11" s="12" t="s">
        <v>2</v>
      </c>
      <c r="D11" s="13">
        <v>5000</v>
      </c>
      <c r="E11" s="13">
        <v>5000</v>
      </c>
      <c r="F11" s="87">
        <f t="shared" si="1"/>
        <v>0</v>
      </c>
      <c r="G11" s="93">
        <f t="shared" si="0"/>
        <v>0</v>
      </c>
    </row>
    <row r="12" spans="1:7" ht="22.5" customHeight="1" thickTop="1" x14ac:dyDescent="0.3">
      <c r="A12" s="108" t="s">
        <v>3</v>
      </c>
      <c r="B12" s="110" t="s">
        <v>12</v>
      </c>
      <c r="C12" s="111"/>
      <c r="D12" s="8">
        <f>D13</f>
        <v>5452</v>
      </c>
      <c r="E12" s="8">
        <v>4431</v>
      </c>
      <c r="F12" s="90" t="s">
        <v>70</v>
      </c>
      <c r="G12" s="86">
        <v>0</v>
      </c>
    </row>
    <row r="13" spans="1:7" ht="22.5" customHeight="1" x14ac:dyDescent="0.3">
      <c r="A13" s="109"/>
      <c r="B13" s="112" t="s">
        <v>3</v>
      </c>
      <c r="C13" s="7" t="s">
        <v>13</v>
      </c>
      <c r="D13" s="8">
        <f>D14</f>
        <v>5452</v>
      </c>
      <c r="E13" s="8">
        <v>4431</v>
      </c>
      <c r="F13" s="87" t="s">
        <v>71</v>
      </c>
      <c r="G13" s="86">
        <v>0</v>
      </c>
    </row>
    <row r="14" spans="1:7" ht="22.5" customHeight="1" thickBot="1" x14ac:dyDescent="0.35">
      <c r="A14" s="104"/>
      <c r="B14" s="113"/>
      <c r="C14" s="12" t="s">
        <v>55</v>
      </c>
      <c r="D14" s="13">
        <v>5452</v>
      </c>
      <c r="E14" s="13">
        <v>4431</v>
      </c>
      <c r="F14" s="89" t="s">
        <v>71</v>
      </c>
      <c r="G14" s="91">
        <v>0</v>
      </c>
    </row>
    <row r="15" spans="1:7" ht="22.5" customHeight="1" thickTop="1" x14ac:dyDescent="0.3">
      <c r="A15" s="108" t="s">
        <v>33</v>
      </c>
      <c r="B15" s="110" t="s">
        <v>12</v>
      </c>
      <c r="C15" s="111"/>
      <c r="D15" s="6">
        <f>D16</f>
        <v>1548</v>
      </c>
      <c r="E15" s="6">
        <v>69</v>
      </c>
      <c r="F15" s="90" t="s">
        <v>72</v>
      </c>
      <c r="G15" s="86">
        <v>0</v>
      </c>
    </row>
    <row r="16" spans="1:7" ht="22.5" customHeight="1" x14ac:dyDescent="0.3">
      <c r="A16" s="109"/>
      <c r="B16" s="112" t="s">
        <v>33</v>
      </c>
      <c r="C16" s="9" t="s">
        <v>13</v>
      </c>
      <c r="D16" s="10">
        <f>D17</f>
        <v>1548</v>
      </c>
      <c r="E16" s="10">
        <v>69</v>
      </c>
      <c r="F16" s="87" t="s">
        <v>73</v>
      </c>
      <c r="G16" s="86">
        <v>0</v>
      </c>
    </row>
    <row r="17" spans="1:7" ht="30" customHeight="1" thickBot="1" x14ac:dyDescent="0.35">
      <c r="A17" s="104"/>
      <c r="B17" s="113"/>
      <c r="C17" s="52" t="s">
        <v>56</v>
      </c>
      <c r="D17" s="53">
        <v>1548</v>
      </c>
      <c r="E17" s="53">
        <v>69</v>
      </c>
      <c r="F17" s="92" t="s">
        <v>74</v>
      </c>
      <c r="G17" s="93">
        <v>0</v>
      </c>
    </row>
    <row r="18" spans="1:7" ht="22.5" customHeight="1" thickTop="1" x14ac:dyDescent="0.3">
      <c r="A18" s="108" t="s">
        <v>50</v>
      </c>
      <c r="B18" s="110" t="s">
        <v>12</v>
      </c>
      <c r="C18" s="111"/>
      <c r="D18" s="6">
        <v>2000</v>
      </c>
      <c r="E18" s="6">
        <v>2000</v>
      </c>
      <c r="F18" s="94">
        <f t="shared" ref="F18:F20" si="2">SUM(E18-D18)</f>
        <v>0</v>
      </c>
      <c r="G18" s="86">
        <f t="shared" si="0"/>
        <v>0</v>
      </c>
    </row>
    <row r="19" spans="1:7" ht="22.5" customHeight="1" x14ac:dyDescent="0.3">
      <c r="A19" s="109"/>
      <c r="B19" s="112" t="s">
        <v>51</v>
      </c>
      <c r="C19" s="14" t="s">
        <v>13</v>
      </c>
      <c r="D19" s="8">
        <f>D20</f>
        <v>2000</v>
      </c>
      <c r="E19" s="8">
        <v>2000</v>
      </c>
      <c r="F19" s="87">
        <f t="shared" si="2"/>
        <v>0</v>
      </c>
      <c r="G19" s="86">
        <f t="shared" si="0"/>
        <v>0</v>
      </c>
    </row>
    <row r="20" spans="1:7" ht="30.75" customHeight="1" thickBot="1" x14ac:dyDescent="0.35">
      <c r="A20" s="104"/>
      <c r="B20" s="113"/>
      <c r="C20" s="28" t="s">
        <v>52</v>
      </c>
      <c r="D20" s="13">
        <v>2000</v>
      </c>
      <c r="E20" s="13">
        <v>2000</v>
      </c>
      <c r="F20" s="89">
        <f t="shared" si="2"/>
        <v>0</v>
      </c>
      <c r="G20" s="93">
        <f t="shared" si="0"/>
        <v>0</v>
      </c>
    </row>
    <row r="21" spans="1:7" ht="17.25" thickTop="1" x14ac:dyDescent="0.3">
      <c r="F21" s="80"/>
    </row>
  </sheetData>
  <mergeCells count="15">
    <mergeCell ref="A2:G2"/>
    <mergeCell ref="A15:A17"/>
    <mergeCell ref="B15:C15"/>
    <mergeCell ref="B16:B17"/>
    <mergeCell ref="A18:A20"/>
    <mergeCell ref="B18:C18"/>
    <mergeCell ref="B19:B20"/>
    <mergeCell ref="A4:C4"/>
    <mergeCell ref="A5:C5"/>
    <mergeCell ref="A6:A11"/>
    <mergeCell ref="B6:C6"/>
    <mergeCell ref="B7:B11"/>
    <mergeCell ref="A12:A14"/>
    <mergeCell ref="B12:C12"/>
    <mergeCell ref="B13:B14"/>
  </mergeCells>
  <phoneticPr fontId="3" type="noConversion"/>
  <pageMargins left="0.7" right="0.7" top="0.75" bottom="0.75" header="0.3" footer="0.3"/>
  <pageSetup paperSize="9" scale="91" orientation="portrait" horizontalDpi="4294967293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39"/>
  <sheetViews>
    <sheetView showGridLines="0" zoomScaleNormal="100" workbookViewId="0">
      <selection activeCell="B24" sqref="B24:C24"/>
    </sheetView>
  </sheetViews>
  <sheetFormatPr defaultRowHeight="16.5" x14ac:dyDescent="0.3"/>
  <cols>
    <col min="2" max="2" width="11.125" customWidth="1"/>
    <col min="3" max="3" width="11.875" customWidth="1"/>
    <col min="4" max="5" width="15.375" customWidth="1"/>
    <col min="6" max="6" width="11.25" customWidth="1"/>
    <col min="7" max="7" width="10" customWidth="1"/>
    <col min="11" max="11" width="16.75" customWidth="1"/>
    <col min="14" max="14" width="11.125" customWidth="1"/>
  </cols>
  <sheetData>
    <row r="2" spans="1:10" ht="19.5" x14ac:dyDescent="0.3">
      <c r="A2" s="130" t="s">
        <v>64</v>
      </c>
      <c r="B2" s="130"/>
      <c r="C2" s="130"/>
      <c r="D2" s="130"/>
      <c r="E2" s="130"/>
      <c r="F2" s="130"/>
      <c r="G2" s="130"/>
    </row>
    <row r="3" spans="1:10" ht="17.25" thickBot="1" x14ac:dyDescent="0.35">
      <c r="G3" t="s">
        <v>38</v>
      </c>
    </row>
    <row r="4" spans="1:10" ht="18" thickTop="1" thickBot="1" x14ac:dyDescent="0.35">
      <c r="A4" s="98" t="s">
        <v>9</v>
      </c>
      <c r="B4" s="99"/>
      <c r="C4" s="114"/>
      <c r="D4" s="70" t="s">
        <v>62</v>
      </c>
      <c r="E4" s="70" t="s">
        <v>65</v>
      </c>
      <c r="F4" s="70" t="s">
        <v>36</v>
      </c>
      <c r="G4" s="69" t="s">
        <v>11</v>
      </c>
    </row>
    <row r="5" spans="1:10" ht="24" customHeight="1" thickTop="1" thickBot="1" x14ac:dyDescent="0.35">
      <c r="A5" s="131" t="s">
        <v>0</v>
      </c>
      <c r="B5" s="132"/>
      <c r="C5" s="133"/>
      <c r="D5" s="19">
        <f>SUM(D6,D28)</f>
        <v>458127</v>
      </c>
      <c r="E5" s="19">
        <f>SUM(E6,E24,E28)</f>
        <v>605292</v>
      </c>
      <c r="F5" s="19">
        <f>SUM(E5-D5)</f>
        <v>147165</v>
      </c>
      <c r="G5" s="65">
        <f>F5*100/E5</f>
        <v>24.313058821197043</v>
      </c>
    </row>
    <row r="6" spans="1:10" ht="24" customHeight="1" thickTop="1" thickBot="1" x14ac:dyDescent="0.35">
      <c r="A6" s="56" t="s">
        <v>6</v>
      </c>
      <c r="B6" s="128" t="s">
        <v>12</v>
      </c>
      <c r="C6" s="129"/>
      <c r="D6" s="20">
        <f>SUM(D7,D14,D17)</f>
        <v>335941</v>
      </c>
      <c r="E6" s="20">
        <f>SUM(E7,E14,E17)</f>
        <v>444714</v>
      </c>
      <c r="F6" s="20">
        <f>SUM(E6-D6)</f>
        <v>108773</v>
      </c>
      <c r="G6" s="66">
        <f>F6*100/E6</f>
        <v>24.459090561574406</v>
      </c>
      <c r="J6" s="62"/>
    </row>
    <row r="7" spans="1:10" ht="24" customHeight="1" thickTop="1" x14ac:dyDescent="0.3">
      <c r="A7" s="57"/>
      <c r="B7" s="134" t="s">
        <v>17</v>
      </c>
      <c r="C7" s="29" t="s">
        <v>13</v>
      </c>
      <c r="D7" s="21">
        <f>SUM(D8:D13)</f>
        <v>293576</v>
      </c>
      <c r="E7" s="21">
        <f>SUM(E8:E13)</f>
        <v>397422</v>
      </c>
      <c r="F7" s="63">
        <f t="shared" ref="F7:F16" si="0">SUM(E7-D7)</f>
        <v>103846</v>
      </c>
      <c r="G7" s="67">
        <f t="shared" ref="G7:G34" si="1">F7*100/E7</f>
        <v>26.129907252240692</v>
      </c>
    </row>
    <row r="8" spans="1:10" ht="24" customHeight="1" x14ac:dyDescent="0.3">
      <c r="A8" s="57"/>
      <c r="B8" s="135"/>
      <c r="C8" s="72" t="s">
        <v>18</v>
      </c>
      <c r="D8" s="22">
        <v>235713</v>
      </c>
      <c r="E8" s="22">
        <v>295279</v>
      </c>
      <c r="F8" s="64">
        <f t="shared" si="0"/>
        <v>59566</v>
      </c>
      <c r="G8" s="68">
        <f t="shared" si="1"/>
        <v>20.172785738234008</v>
      </c>
    </row>
    <row r="9" spans="1:10" ht="35.25" customHeight="1" x14ac:dyDescent="0.3">
      <c r="A9" s="57"/>
      <c r="B9" s="135"/>
      <c r="C9" s="71" t="s">
        <v>67</v>
      </c>
      <c r="D9" s="23">
        <v>9709</v>
      </c>
      <c r="E9" s="23">
        <v>39993</v>
      </c>
      <c r="F9" s="64">
        <f t="shared" si="0"/>
        <v>30284</v>
      </c>
      <c r="G9" s="68">
        <f t="shared" si="1"/>
        <v>75.723251569024583</v>
      </c>
    </row>
    <row r="10" spans="1:10" ht="24" customHeight="1" x14ac:dyDescent="0.3">
      <c r="A10" s="57"/>
      <c r="B10" s="135"/>
      <c r="C10" s="72" t="s">
        <v>19</v>
      </c>
      <c r="D10" s="22">
        <v>21716</v>
      </c>
      <c r="E10" s="22">
        <v>28523</v>
      </c>
      <c r="F10" s="64">
        <f t="shared" si="0"/>
        <v>6807</v>
      </c>
      <c r="G10" s="68">
        <f t="shared" si="1"/>
        <v>23.864951092101112</v>
      </c>
    </row>
    <row r="11" spans="1:10" ht="30.75" customHeight="1" x14ac:dyDescent="0.3">
      <c r="A11" s="57"/>
      <c r="B11" s="135"/>
      <c r="C11" s="72" t="s">
        <v>37</v>
      </c>
      <c r="D11" s="22">
        <v>16128</v>
      </c>
      <c r="E11" s="22">
        <v>21717</v>
      </c>
      <c r="F11" s="64">
        <f t="shared" si="0"/>
        <v>5589</v>
      </c>
      <c r="G11" s="68">
        <f t="shared" si="1"/>
        <v>25.735598839618731</v>
      </c>
    </row>
    <row r="12" spans="1:10" ht="24" customHeight="1" x14ac:dyDescent="0.3">
      <c r="A12" s="57"/>
      <c r="B12" s="135"/>
      <c r="C12" s="72" t="s">
        <v>1</v>
      </c>
      <c r="D12" s="22">
        <v>6710</v>
      </c>
      <c r="E12" s="22">
        <v>7110</v>
      </c>
      <c r="F12" s="64">
        <f t="shared" si="0"/>
        <v>400</v>
      </c>
      <c r="G12" s="68">
        <f t="shared" si="1"/>
        <v>5.6258790436005626</v>
      </c>
    </row>
    <row r="13" spans="1:10" ht="24" customHeight="1" thickBot="1" x14ac:dyDescent="0.35">
      <c r="A13" s="57"/>
      <c r="B13" s="136"/>
      <c r="C13" s="73" t="s">
        <v>20</v>
      </c>
      <c r="D13" s="25">
        <v>3600</v>
      </c>
      <c r="E13" s="25">
        <v>4800</v>
      </c>
      <c r="F13" s="76">
        <f t="shared" si="0"/>
        <v>1200</v>
      </c>
      <c r="G13" s="77">
        <f t="shared" si="1"/>
        <v>25</v>
      </c>
    </row>
    <row r="14" spans="1:10" ht="24" customHeight="1" thickTop="1" x14ac:dyDescent="0.3">
      <c r="A14" s="57"/>
      <c r="B14" s="137" t="s">
        <v>21</v>
      </c>
      <c r="C14" s="29" t="s">
        <v>13</v>
      </c>
      <c r="D14" s="21">
        <f>SUM(D15,D16)</f>
        <v>1200</v>
      </c>
      <c r="E14" s="21">
        <f>SUM(E15,E16)</f>
        <v>4440</v>
      </c>
      <c r="F14" s="63">
        <f t="shared" si="0"/>
        <v>3240</v>
      </c>
      <c r="G14" s="67">
        <f t="shared" si="1"/>
        <v>72.972972972972968</v>
      </c>
    </row>
    <row r="15" spans="1:10" ht="24" customHeight="1" x14ac:dyDescent="0.3">
      <c r="A15" s="57"/>
      <c r="B15" s="135"/>
      <c r="C15" s="72" t="s">
        <v>22</v>
      </c>
      <c r="D15" s="22">
        <v>1200</v>
      </c>
      <c r="E15" s="22">
        <v>3000</v>
      </c>
      <c r="F15" s="64">
        <f t="shared" si="0"/>
        <v>1800</v>
      </c>
      <c r="G15" s="68">
        <f t="shared" si="1"/>
        <v>60</v>
      </c>
    </row>
    <row r="16" spans="1:10" ht="24" customHeight="1" thickBot="1" x14ac:dyDescent="0.35">
      <c r="A16" s="57"/>
      <c r="B16" s="136"/>
      <c r="C16" s="15" t="s">
        <v>23</v>
      </c>
      <c r="D16" s="26">
        <v>0</v>
      </c>
      <c r="E16" s="26">
        <v>1440</v>
      </c>
      <c r="F16" s="64">
        <f t="shared" si="0"/>
        <v>1440</v>
      </c>
      <c r="G16" s="79">
        <f t="shared" si="1"/>
        <v>100</v>
      </c>
    </row>
    <row r="17" spans="1:7" ht="24" customHeight="1" thickTop="1" x14ac:dyDescent="0.3">
      <c r="A17" s="57"/>
      <c r="B17" s="137" t="s">
        <v>24</v>
      </c>
      <c r="C17" s="16" t="s">
        <v>13</v>
      </c>
      <c r="D17" s="21">
        <f>SUM(D18,D19,D20,D21,D22,D23)</f>
        <v>41165</v>
      </c>
      <c r="E17" s="21">
        <f>SUM(E18,E19,E20,E21,E22,E23)</f>
        <v>42852</v>
      </c>
      <c r="F17" s="63">
        <f>SUM(E17-D17)</f>
        <v>1687</v>
      </c>
      <c r="G17" s="78">
        <f t="shared" si="1"/>
        <v>3.936805750023336</v>
      </c>
    </row>
    <row r="18" spans="1:7" ht="24" customHeight="1" x14ac:dyDescent="0.3">
      <c r="A18" s="57"/>
      <c r="B18" s="135"/>
      <c r="C18" s="17" t="s">
        <v>25</v>
      </c>
      <c r="D18" s="22">
        <v>20384</v>
      </c>
      <c r="E18" s="22">
        <v>17316</v>
      </c>
      <c r="F18" s="64" t="s">
        <v>75</v>
      </c>
      <c r="G18" s="139">
        <v>0</v>
      </c>
    </row>
    <row r="19" spans="1:7" ht="31.5" customHeight="1" x14ac:dyDescent="0.3">
      <c r="A19" s="57"/>
      <c r="B19" s="135"/>
      <c r="C19" s="17" t="s">
        <v>26</v>
      </c>
      <c r="D19" s="22">
        <v>6707</v>
      </c>
      <c r="E19" s="22">
        <v>6556</v>
      </c>
      <c r="F19" s="64" t="s">
        <v>76</v>
      </c>
      <c r="G19" s="139">
        <v>0</v>
      </c>
    </row>
    <row r="20" spans="1:7" ht="24" customHeight="1" x14ac:dyDescent="0.3">
      <c r="A20" s="57"/>
      <c r="B20" s="135"/>
      <c r="C20" s="17" t="s">
        <v>27</v>
      </c>
      <c r="D20" s="22">
        <v>2920</v>
      </c>
      <c r="E20" s="22">
        <v>4200</v>
      </c>
      <c r="F20" s="64">
        <f t="shared" ref="F19:F34" si="2">SUM(E20-D20)</f>
        <v>1280</v>
      </c>
      <c r="G20" s="68">
        <f t="shared" si="1"/>
        <v>30.476190476190474</v>
      </c>
    </row>
    <row r="21" spans="1:7" ht="24" customHeight="1" x14ac:dyDescent="0.3">
      <c r="A21" s="57"/>
      <c r="B21" s="135"/>
      <c r="C21" s="17" t="s">
        <v>28</v>
      </c>
      <c r="D21" s="22">
        <v>4600</v>
      </c>
      <c r="E21" s="22">
        <v>3600</v>
      </c>
      <c r="F21" s="64" t="s">
        <v>77</v>
      </c>
      <c r="G21" s="139">
        <v>0</v>
      </c>
    </row>
    <row r="22" spans="1:7" ht="24" customHeight="1" x14ac:dyDescent="0.3">
      <c r="A22" s="57"/>
      <c r="B22" s="135"/>
      <c r="C22" s="17" t="s">
        <v>29</v>
      </c>
      <c r="D22" s="22">
        <v>2355</v>
      </c>
      <c r="E22" s="22">
        <v>2537</v>
      </c>
      <c r="F22" s="64">
        <f t="shared" si="2"/>
        <v>182</v>
      </c>
      <c r="G22" s="68">
        <f t="shared" si="1"/>
        <v>7.1738273551438709</v>
      </c>
    </row>
    <row r="23" spans="1:7" ht="24" customHeight="1" thickBot="1" x14ac:dyDescent="0.35">
      <c r="A23" s="58"/>
      <c r="B23" s="138"/>
      <c r="C23" s="18" t="s">
        <v>30</v>
      </c>
      <c r="D23" s="25">
        <v>4199</v>
      </c>
      <c r="E23" s="25">
        <v>8643</v>
      </c>
      <c r="F23" s="75">
        <f t="shared" si="2"/>
        <v>4444</v>
      </c>
      <c r="G23" s="77">
        <f t="shared" si="1"/>
        <v>51.417331944926531</v>
      </c>
    </row>
    <row r="24" spans="1:7" ht="24" customHeight="1" thickTop="1" thickBot="1" x14ac:dyDescent="0.35">
      <c r="A24" s="119" t="s">
        <v>40</v>
      </c>
      <c r="B24" s="128" t="s">
        <v>39</v>
      </c>
      <c r="C24" s="129"/>
      <c r="D24" s="59">
        <f>D25</f>
        <v>0</v>
      </c>
      <c r="E24" s="20">
        <f>E25</f>
        <v>7394</v>
      </c>
      <c r="F24" s="63">
        <f t="shared" si="2"/>
        <v>7394</v>
      </c>
      <c r="G24" s="66">
        <f t="shared" si="1"/>
        <v>100</v>
      </c>
    </row>
    <row r="25" spans="1:7" ht="24" customHeight="1" thickTop="1" x14ac:dyDescent="0.3">
      <c r="A25" s="120"/>
      <c r="B25" s="126" t="s">
        <v>41</v>
      </c>
      <c r="C25" s="127"/>
      <c r="D25" s="24">
        <f>SUM(D26:D27)</f>
        <v>0</v>
      </c>
      <c r="E25" s="74">
        <f>SUM(E26,E27)</f>
        <v>7394</v>
      </c>
      <c r="F25" s="63">
        <f t="shared" si="2"/>
        <v>7394</v>
      </c>
      <c r="G25" s="78">
        <f t="shared" si="1"/>
        <v>100</v>
      </c>
    </row>
    <row r="26" spans="1:7" ht="24" customHeight="1" x14ac:dyDescent="0.3">
      <c r="A26" s="120"/>
      <c r="B26" s="122" t="s">
        <v>42</v>
      </c>
      <c r="C26" s="123"/>
      <c r="D26" s="24">
        <v>0</v>
      </c>
      <c r="E26" s="64">
        <v>7194</v>
      </c>
      <c r="F26" s="64">
        <f t="shared" si="2"/>
        <v>7194</v>
      </c>
      <c r="G26" s="68">
        <f t="shared" si="1"/>
        <v>100</v>
      </c>
    </row>
    <row r="27" spans="1:7" ht="24" customHeight="1" thickBot="1" x14ac:dyDescent="0.35">
      <c r="A27" s="121"/>
      <c r="B27" s="124" t="s">
        <v>43</v>
      </c>
      <c r="C27" s="125"/>
      <c r="D27" s="27">
        <v>0</v>
      </c>
      <c r="E27" s="22">
        <v>200</v>
      </c>
      <c r="F27" s="75">
        <f t="shared" si="2"/>
        <v>200</v>
      </c>
      <c r="G27" s="77">
        <f t="shared" si="1"/>
        <v>100</v>
      </c>
    </row>
    <row r="28" spans="1:7" ht="24" customHeight="1" thickTop="1" thickBot="1" x14ac:dyDescent="0.35">
      <c r="A28" s="119" t="s">
        <v>44</v>
      </c>
      <c r="B28" s="128" t="s">
        <v>39</v>
      </c>
      <c r="C28" s="129"/>
      <c r="D28" s="54">
        <f>D29</f>
        <v>122186</v>
      </c>
      <c r="E28" s="54">
        <f>E29</f>
        <v>153184</v>
      </c>
      <c r="F28" s="63">
        <f t="shared" si="2"/>
        <v>30998</v>
      </c>
      <c r="G28" s="66">
        <f t="shared" si="1"/>
        <v>20.235794861082098</v>
      </c>
    </row>
    <row r="29" spans="1:7" ht="24" customHeight="1" thickTop="1" x14ac:dyDescent="0.3">
      <c r="A29" s="120"/>
      <c r="B29" s="126" t="s">
        <v>41</v>
      </c>
      <c r="C29" s="127"/>
      <c r="D29" s="23">
        <f>SUM(D30,D31,D32,D33,D34)</f>
        <v>122186</v>
      </c>
      <c r="E29" s="23">
        <f>SUM(E30,E31,E32,E33,E34)</f>
        <v>153184</v>
      </c>
      <c r="F29" s="63">
        <f t="shared" si="2"/>
        <v>30998</v>
      </c>
      <c r="G29" s="78">
        <f t="shared" si="1"/>
        <v>20.235794861082098</v>
      </c>
    </row>
    <row r="30" spans="1:7" ht="24" customHeight="1" x14ac:dyDescent="0.3">
      <c r="A30" s="120"/>
      <c r="B30" s="122" t="s">
        <v>66</v>
      </c>
      <c r="C30" s="123"/>
      <c r="D30" s="23">
        <v>90000</v>
      </c>
      <c r="E30" s="23">
        <v>113770</v>
      </c>
      <c r="F30" s="64">
        <f t="shared" si="2"/>
        <v>23770</v>
      </c>
      <c r="G30" s="68">
        <f t="shared" si="1"/>
        <v>20.893029796958775</v>
      </c>
    </row>
    <row r="31" spans="1:7" ht="36.75" customHeight="1" x14ac:dyDescent="0.3">
      <c r="A31" s="120"/>
      <c r="B31" s="122" t="s">
        <v>68</v>
      </c>
      <c r="C31" s="123"/>
      <c r="D31" s="22">
        <v>1500</v>
      </c>
      <c r="E31" s="22">
        <v>5420</v>
      </c>
      <c r="F31" s="64">
        <f t="shared" si="2"/>
        <v>3920</v>
      </c>
      <c r="G31" s="68">
        <f t="shared" si="1"/>
        <v>72.32472324723247</v>
      </c>
    </row>
    <row r="32" spans="1:7" ht="24" customHeight="1" x14ac:dyDescent="0.3">
      <c r="A32" s="120"/>
      <c r="B32" s="122" t="s">
        <v>45</v>
      </c>
      <c r="C32" s="123"/>
      <c r="D32" s="22">
        <v>12750</v>
      </c>
      <c r="E32" s="22">
        <v>14445</v>
      </c>
      <c r="F32" s="64">
        <f t="shared" si="2"/>
        <v>1695</v>
      </c>
      <c r="G32" s="68">
        <f t="shared" si="1"/>
        <v>11.734164070612669</v>
      </c>
    </row>
    <row r="33" spans="1:7" ht="24" customHeight="1" x14ac:dyDescent="0.3">
      <c r="A33" s="120"/>
      <c r="B33" s="122" t="s">
        <v>46</v>
      </c>
      <c r="C33" s="123"/>
      <c r="D33" s="64">
        <v>17936</v>
      </c>
      <c r="E33" s="22">
        <v>16549</v>
      </c>
      <c r="F33" s="140" t="s">
        <v>78</v>
      </c>
      <c r="G33" s="139">
        <v>0</v>
      </c>
    </row>
    <row r="34" spans="1:7" ht="24" customHeight="1" thickBot="1" x14ac:dyDescent="0.35">
      <c r="A34" s="121"/>
      <c r="B34" s="124" t="s">
        <v>69</v>
      </c>
      <c r="C34" s="125"/>
      <c r="D34" s="26">
        <v>0</v>
      </c>
      <c r="E34" s="26">
        <v>3000</v>
      </c>
      <c r="F34" s="141">
        <f t="shared" si="2"/>
        <v>3000</v>
      </c>
      <c r="G34" s="142">
        <f t="shared" si="1"/>
        <v>100</v>
      </c>
    </row>
    <row r="35" spans="1:7" ht="24" customHeight="1" thickTop="1" thickBot="1" x14ac:dyDescent="0.35">
      <c r="A35" s="119" t="s">
        <v>47</v>
      </c>
      <c r="B35" s="128" t="s">
        <v>39</v>
      </c>
      <c r="C35" s="129"/>
      <c r="D35" s="59">
        <f>D36</f>
        <v>0</v>
      </c>
      <c r="E35" s="59">
        <v>0</v>
      </c>
      <c r="F35" s="143">
        <v>0</v>
      </c>
      <c r="G35" s="144">
        <v>0</v>
      </c>
    </row>
    <row r="36" spans="1:7" ht="24" customHeight="1" thickTop="1" x14ac:dyDescent="0.3">
      <c r="A36" s="120"/>
      <c r="B36" s="126" t="s">
        <v>41</v>
      </c>
      <c r="C36" s="127"/>
      <c r="D36" s="24">
        <f>SUM(D37,D38)</f>
        <v>0</v>
      </c>
      <c r="E36" s="24">
        <v>0</v>
      </c>
      <c r="F36" s="145">
        <v>0</v>
      </c>
      <c r="G36" s="146">
        <v>0</v>
      </c>
    </row>
    <row r="37" spans="1:7" ht="24" customHeight="1" x14ac:dyDescent="0.3">
      <c r="A37" s="120"/>
      <c r="B37" s="122" t="s">
        <v>48</v>
      </c>
      <c r="C37" s="123"/>
      <c r="D37" s="24">
        <v>0</v>
      </c>
      <c r="E37" s="24">
        <v>0</v>
      </c>
      <c r="F37" s="145">
        <v>0</v>
      </c>
      <c r="G37" s="147">
        <v>0</v>
      </c>
    </row>
    <row r="38" spans="1:7" ht="24" customHeight="1" thickBot="1" x14ac:dyDescent="0.35">
      <c r="A38" s="121"/>
      <c r="B38" s="124" t="s">
        <v>47</v>
      </c>
      <c r="C38" s="125"/>
      <c r="D38" s="27">
        <v>0</v>
      </c>
      <c r="E38" s="27">
        <v>0</v>
      </c>
      <c r="F38" s="148">
        <v>0</v>
      </c>
      <c r="G38" s="149">
        <v>0</v>
      </c>
    </row>
    <row r="39" spans="1:7" ht="17.25" thickTop="1" x14ac:dyDescent="0.3"/>
  </sheetData>
  <mergeCells count="25">
    <mergeCell ref="A24:A27"/>
    <mergeCell ref="B28:C28"/>
    <mergeCell ref="B35:C35"/>
    <mergeCell ref="B36:C36"/>
    <mergeCell ref="A2:G2"/>
    <mergeCell ref="A4:C4"/>
    <mergeCell ref="A5:C5"/>
    <mergeCell ref="B6:C6"/>
    <mergeCell ref="B7:B13"/>
    <mergeCell ref="B14:B16"/>
    <mergeCell ref="B24:C24"/>
    <mergeCell ref="B17:B23"/>
    <mergeCell ref="B25:C25"/>
    <mergeCell ref="B26:C26"/>
    <mergeCell ref="B27:C27"/>
    <mergeCell ref="B34:C34"/>
    <mergeCell ref="A28:A34"/>
    <mergeCell ref="B37:C37"/>
    <mergeCell ref="B38:C38"/>
    <mergeCell ref="A35:A38"/>
    <mergeCell ref="B29:C29"/>
    <mergeCell ref="B30:C30"/>
    <mergeCell ref="B31:C31"/>
    <mergeCell ref="B32:C32"/>
    <mergeCell ref="B33:C33"/>
  </mergeCells>
  <phoneticPr fontId="3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78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</vt:i4>
      </vt:variant>
      <vt:variant>
        <vt:lpstr>이름이 지정된 범위</vt:lpstr>
      </vt:variant>
      <vt:variant>
        <vt:i4>1</vt:i4>
      </vt:variant>
    </vt:vector>
  </HeadingPairs>
  <TitlesOfParts>
    <vt:vector size="4" baseType="lpstr">
      <vt:lpstr>1.세입세출_총괄표</vt:lpstr>
      <vt:lpstr>2.세입예산서</vt:lpstr>
      <vt:lpstr>3.세출예산서</vt:lpstr>
      <vt:lpstr>'3.세출예산서'!Print_Area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다문화센터</dc:creator>
  <cp:lastModifiedBy>다문화3</cp:lastModifiedBy>
  <cp:lastPrinted>2020-03-20T07:13:36Z</cp:lastPrinted>
  <dcterms:created xsi:type="dcterms:W3CDTF">2017-01-12T02:13:16Z</dcterms:created>
  <dcterms:modified xsi:type="dcterms:W3CDTF">2020-03-23T02:26:10Z</dcterms:modified>
</cp:coreProperties>
</file>