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2635" windowHeight="11880"/>
  </bookViews>
  <sheets>
    <sheet name="세입세출_총괄표" sheetId="2" r:id="rId1"/>
    <sheet name="세입결산서" sheetId="3" r:id="rId2"/>
    <sheet name="세출결산서" sheetId="4" r:id="rId3"/>
  </sheets>
  <definedNames>
    <definedName name="_xlnm.Print_Area" localSheetId="2">세출결산서!$A$1:$G$40</definedName>
  </definedNames>
  <calcPr calcId="144525"/>
</workbook>
</file>

<file path=xl/calcChain.xml><?xml version="1.0" encoding="utf-8"?>
<calcChain xmlns="http://schemas.openxmlformats.org/spreadsheetml/2006/main">
  <c r="G27" i="4" l="1"/>
  <c r="D11" i="2" l="1"/>
  <c r="E35" i="4" l="1"/>
  <c r="B7" i="2" l="1"/>
  <c r="E6" i="4" l="1"/>
  <c r="D28" i="4" l="1"/>
  <c r="D27" i="4" s="1"/>
  <c r="D24" i="4"/>
  <c r="D16" i="4"/>
  <c r="E28" i="4"/>
  <c r="F28" i="4" l="1"/>
  <c r="E18" i="3" l="1"/>
  <c r="D18" i="3"/>
  <c r="E15" i="3"/>
  <c r="D15" i="3"/>
  <c r="D14" i="3" s="1"/>
  <c r="F35" i="4" l="1"/>
  <c r="F34" i="4" s="1"/>
  <c r="E34" i="4"/>
  <c r="D35" i="4"/>
  <c r="D34" i="4" s="1"/>
  <c r="E27" i="4"/>
  <c r="E24" i="4"/>
  <c r="E23" i="4" s="1"/>
  <c r="D23" i="4"/>
  <c r="E16" i="4"/>
  <c r="E13" i="4"/>
  <c r="D13" i="4"/>
  <c r="D6" i="4"/>
  <c r="F6" i="4" s="1"/>
  <c r="G6" i="4" s="1"/>
  <c r="F24" i="4" l="1"/>
  <c r="F23" i="4"/>
  <c r="F13" i="4"/>
  <c r="G13" i="4" s="1"/>
  <c r="F16" i="4"/>
  <c r="G16" i="4" s="1"/>
  <c r="G28" i="4"/>
  <c r="F27" i="4"/>
  <c r="E5" i="4"/>
  <c r="E4" i="4" s="1"/>
  <c r="D5" i="4"/>
  <c r="E12" i="3"/>
  <c r="E11" i="3" s="1"/>
  <c r="D12" i="3"/>
  <c r="D11" i="3" s="1"/>
  <c r="F5" i="4" l="1"/>
  <c r="G5" i="4" s="1"/>
  <c r="D4" i="4"/>
  <c r="G19" i="4" l="1"/>
  <c r="E14" i="3" l="1"/>
  <c r="F29" i="4" l="1"/>
  <c r="G29" i="4" s="1"/>
  <c r="F30" i="4"/>
  <c r="G30" i="4" s="1"/>
  <c r="F31" i="4"/>
  <c r="G31" i="4" s="1"/>
  <c r="F32" i="4"/>
  <c r="G32" i="4" s="1"/>
  <c r="F33" i="4"/>
  <c r="G33" i="4" s="1"/>
  <c r="F26" i="4"/>
  <c r="F25" i="4"/>
  <c r="F22" i="4"/>
  <c r="G22" i="4" s="1"/>
  <c r="F18" i="4"/>
  <c r="G18" i="4" s="1"/>
  <c r="F20" i="4"/>
  <c r="G20" i="4" s="1"/>
  <c r="F21" i="4"/>
  <c r="G21" i="4" s="1"/>
  <c r="F17" i="4"/>
  <c r="G17" i="4" s="1"/>
  <c r="F15" i="4"/>
  <c r="F14" i="4"/>
  <c r="G14" i="4" s="1"/>
  <c r="F12" i="4"/>
  <c r="G12" i="4" s="1"/>
  <c r="F8" i="4"/>
  <c r="G8" i="4" s="1"/>
  <c r="F9" i="4"/>
  <c r="G9" i="4" s="1"/>
  <c r="F10" i="4"/>
  <c r="G10" i="4" s="1"/>
  <c r="F11" i="4"/>
  <c r="G11" i="4" s="1"/>
  <c r="F7" i="4"/>
  <c r="G7" i="4" s="1"/>
  <c r="D7" i="2" l="1"/>
  <c r="F4" i="4" l="1"/>
  <c r="E17" i="3"/>
  <c r="E6" i="3"/>
  <c r="E5" i="3" s="1"/>
  <c r="E4" i="3" s="1"/>
  <c r="D17" i="3"/>
  <c r="D6" i="3"/>
  <c r="D5" i="3" s="1"/>
  <c r="D4" i="3" s="1"/>
</calcChain>
</file>

<file path=xl/comments1.xml><?xml version="1.0" encoding="utf-8"?>
<comments xmlns="http://schemas.openxmlformats.org/spreadsheetml/2006/main">
  <authors>
    <author>다문화3</author>
  </authors>
  <commentList>
    <comment ref="C29" authorId="0">
      <text>
        <r>
          <rPr>
            <b/>
            <sz val="9"/>
            <color indexed="81"/>
            <rFont val="돋움"/>
            <family val="3"/>
            <charset val="129"/>
          </rPr>
          <t>센터운영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후원금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친정나들이</t>
        </r>
        <r>
          <rPr>
            <b/>
            <sz val="9"/>
            <color indexed="81"/>
            <rFont val="Tahoma"/>
            <family val="2"/>
          </rPr>
          <t xml:space="preserve">, 
</t>
        </r>
        <r>
          <rPr>
            <b/>
            <sz val="9"/>
            <color indexed="81"/>
            <rFont val="돋움"/>
            <family val="3"/>
            <charset val="129"/>
          </rPr>
          <t>국적취득대비반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알쏭달쏭과학교실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행복가족상담사업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교육지원청</t>
        </r>
        <r>
          <rPr>
            <b/>
            <sz val="9"/>
            <color indexed="81"/>
            <rFont val="Tahoma"/>
            <family val="2"/>
          </rPr>
          <t xml:space="preserve">, 
</t>
        </r>
        <r>
          <rPr>
            <b/>
            <sz val="9"/>
            <color indexed="81"/>
            <rFont val="돋움"/>
            <family val="3"/>
            <charset val="129"/>
          </rPr>
          <t>법인전입금</t>
        </r>
      </text>
    </comment>
  </commentList>
</comments>
</file>

<file path=xl/sharedStrings.xml><?xml version="1.0" encoding="utf-8"?>
<sst xmlns="http://schemas.openxmlformats.org/spreadsheetml/2006/main" count="164" uniqueCount="85">
  <si>
    <t>총 계</t>
  </si>
  <si>
    <t>-</t>
  </si>
  <si>
    <t>대우수당</t>
  </si>
  <si>
    <t>기타보조금</t>
  </si>
  <si>
    <t>후원금</t>
  </si>
  <si>
    <t xml:space="preserve">  </t>
  </si>
  <si>
    <t>(단위 : 천원)</t>
  </si>
  <si>
    <t>총계</t>
  </si>
  <si>
    <t>보조금</t>
  </si>
  <si>
    <t>사무비</t>
  </si>
  <si>
    <t>재산조성비</t>
  </si>
  <si>
    <t>사업비</t>
  </si>
  <si>
    <t xml:space="preserve">(단위 : 천원) </t>
  </si>
  <si>
    <t>관항목</t>
  </si>
  <si>
    <t xml:space="preserve">증감(B-A) </t>
  </si>
  <si>
    <t>비율(%)</t>
  </si>
  <si>
    <t>합계</t>
  </si>
  <si>
    <t>소계</t>
  </si>
  <si>
    <t>국고보조금</t>
  </si>
  <si>
    <t>시․도보조금</t>
  </si>
  <si>
    <t>시․군․구보조금</t>
  </si>
  <si>
    <t>인건비</t>
  </si>
  <si>
    <t>급여</t>
  </si>
  <si>
    <t>제수당</t>
  </si>
  <si>
    <t>사회보험</t>
  </si>
  <si>
    <t>처우개선비</t>
  </si>
  <si>
    <t>업무추진비</t>
  </si>
  <si>
    <t>기관운영비</t>
  </si>
  <si>
    <t>회의비</t>
  </si>
  <si>
    <t>일반운영비</t>
  </si>
  <si>
    <t>여비</t>
  </si>
  <si>
    <t>수용비 및 수수료</t>
  </si>
  <si>
    <t>차량비</t>
  </si>
  <si>
    <t>공공요금</t>
  </si>
  <si>
    <t>제세공과금</t>
  </si>
  <si>
    <t>기타운영비</t>
  </si>
  <si>
    <t>재산</t>
  </si>
  <si>
    <t>조성비</t>
  </si>
  <si>
    <t>시설비</t>
  </si>
  <si>
    <t>자산취득비</t>
  </si>
  <si>
    <t>시설장비 유지비</t>
  </si>
  <si>
    <t>예비비</t>
  </si>
  <si>
    <t>반환금</t>
  </si>
  <si>
    <t>퇴직금 및
 퇴직적립금</t>
    <phoneticPr fontId="4" type="noConversion"/>
  </si>
  <si>
    <t>예비비</t>
    <phoneticPr fontId="4" type="noConversion"/>
  </si>
  <si>
    <t>(반환금)</t>
    <phoneticPr fontId="4" type="noConversion"/>
  </si>
  <si>
    <t>증감(A-B)</t>
    <phoneticPr fontId="4" type="noConversion"/>
  </si>
  <si>
    <t>이월금</t>
    <phoneticPr fontId="4" type="noConversion"/>
  </si>
  <si>
    <t>합계</t>
    <phoneticPr fontId="4" type="noConversion"/>
  </si>
  <si>
    <t>소계</t>
    <phoneticPr fontId="4" type="noConversion"/>
  </si>
  <si>
    <t xml:space="preserve">  </t>
    <phoneticPr fontId="4" type="noConversion"/>
  </si>
  <si>
    <t>-</t>
    <phoneticPr fontId="4" type="noConversion"/>
  </si>
  <si>
    <t>-</t>
    <phoneticPr fontId="4" type="noConversion"/>
  </si>
  <si>
    <t>법인전입금</t>
    <phoneticPr fontId="4" type="noConversion"/>
  </si>
  <si>
    <t>법인전입금</t>
    <phoneticPr fontId="4" type="noConversion"/>
  </si>
  <si>
    <t>법인전입금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</si>
  <si>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</si>
  <si>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</si>
  <si>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</si>
  <si>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후원금</t>
    <phoneticPr fontId="4" type="noConversion"/>
  </si>
  <si>
    <r>
      <t xml:space="preserve">이월금
</t>
    </r>
    <r>
      <rPr>
        <sz val="9"/>
        <color rgb="FF000000"/>
        <rFont val="한컴돋움"/>
        <family val="1"/>
        <charset val="129"/>
      </rPr>
      <t>(전년도후원금)</t>
    </r>
    <phoneticPr fontId="4" type="noConversion"/>
  </si>
  <si>
    <t>후원금</t>
    <phoneticPr fontId="4" type="noConversion"/>
  </si>
  <si>
    <r>
      <t xml:space="preserve">후원금
</t>
    </r>
    <r>
      <rPr>
        <sz val="10"/>
        <color rgb="FF000000"/>
        <rFont val="한컴돋움"/>
        <family val="1"/>
        <charset val="129"/>
      </rPr>
      <t>(이월)</t>
    </r>
    <phoneticPr fontId="4" type="noConversion"/>
  </si>
  <si>
    <r>
      <t xml:space="preserve">이월금
</t>
    </r>
    <r>
      <rPr>
        <sz val="10"/>
        <color rgb="FF000000"/>
        <rFont val="한컴돋움"/>
        <family val="1"/>
        <charset val="129"/>
      </rPr>
      <t>(전년도 후원금)</t>
    </r>
    <phoneticPr fontId="4" type="noConversion"/>
  </si>
  <si>
    <t xml:space="preserve">2020년 예산(A) </t>
    <phoneticPr fontId="4" type="noConversion"/>
  </si>
  <si>
    <t xml:space="preserve">2020년 결산(B) </t>
    <phoneticPr fontId="4" type="noConversion"/>
  </si>
  <si>
    <t>교육 및 문화사업</t>
    <phoneticPr fontId="4" type="noConversion"/>
  </si>
  <si>
    <t>특성화사업</t>
    <phoneticPr fontId="4" type="noConversion"/>
  </si>
  <si>
    <t>한국어교육사업</t>
    <phoneticPr fontId="4" type="noConversion"/>
  </si>
  <si>
    <t>초등학습지원사업</t>
    <phoneticPr fontId="4" type="noConversion"/>
  </si>
  <si>
    <t>다이음사업</t>
    <phoneticPr fontId="4" type="noConversion"/>
  </si>
  <si>
    <t>법인전입금
(이월)</t>
    <phoneticPr fontId="4" type="noConversion"/>
  </si>
  <si>
    <t>△237</t>
    <phoneticPr fontId="4" type="noConversion"/>
  </si>
  <si>
    <t>△4,292</t>
    <phoneticPr fontId="4" type="noConversion"/>
  </si>
  <si>
    <t>△53,118</t>
    <phoneticPr fontId="4" type="noConversion"/>
  </si>
  <si>
    <t>(후원금 이월)</t>
    <phoneticPr fontId="4" type="noConversion"/>
  </si>
  <si>
    <t>(법인전입금 이월)</t>
    <phoneticPr fontId="4" type="noConversion"/>
  </si>
  <si>
    <t>1. 2020년 세입ㆍ세출결산 총괄표</t>
    <phoneticPr fontId="4" type="noConversion"/>
  </si>
  <si>
    <t>※서식근거:「사회복지법인 및 사회복지시설 재무‧회계규칙」 규정에 의거함</t>
    <phoneticPr fontId="4" type="noConversion"/>
  </si>
  <si>
    <t>3. 2020년 세출결산서</t>
    <phoneticPr fontId="4" type="noConversion"/>
  </si>
  <si>
    <t>2. 2020년 세입결산서</t>
    <phoneticPr fontId="4" type="noConversion"/>
  </si>
  <si>
    <t xml:space="preserve">세 입 </t>
    <phoneticPr fontId="4" type="noConversion"/>
  </si>
  <si>
    <t xml:space="preserve">세 출 </t>
    <phoneticPr fontId="4" type="noConversion"/>
  </si>
  <si>
    <t>영동군건강가정·다문화가족지원센터 
2020년 세입․세출결산서</t>
    <phoneticPr fontId="4" type="noConversion"/>
  </si>
  <si>
    <t>※ 교육 및 문화사업: 센터운영,후원금, 친정나들이,국적취득대비반, 알쏭달쏭과학교실, 행복가족상담사업, 교육지원청,법인전입금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</si>
</sst>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;[Red]\-#,##0\ "/>
    <numFmt numFmtId="177" formatCode="0_);[Red]\(0\)"/>
    <numFmt numFmtId="178" formatCode="_-* #,##0.0_-;\-* #,##0.0_-;_-* &quot;-&quot;?_-;_-@_-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rgb="FF000000"/>
      <name val="한컴돋움"/>
      <family val="1"/>
      <charset val="129"/>
    </font>
    <font>
      <sz val="15"/>
      <color rgb="FF000000"/>
      <name val="한컴돋움"/>
      <family val="1"/>
      <charset val="129"/>
    </font>
    <font>
      <sz val="8"/>
      <name val="맑은 고딕"/>
      <family val="2"/>
      <charset val="129"/>
      <scheme val="minor"/>
    </font>
    <font>
      <b/>
      <sz val="16"/>
      <color rgb="FF000000"/>
      <name val="한컴돋움"/>
      <family val="1"/>
      <charset val="129"/>
    </font>
    <font>
      <b/>
      <sz val="15"/>
      <color rgb="FF000000"/>
      <name val="한컴돋움"/>
      <family val="1"/>
      <charset val="129"/>
    </font>
    <font>
      <b/>
      <sz val="10"/>
      <color rgb="FF000000"/>
      <name val="한컴돋움"/>
      <family val="1"/>
      <charset val="129"/>
    </font>
    <font>
      <sz val="10"/>
      <color rgb="FF000000"/>
      <name val="한컴돋움"/>
      <family val="1"/>
      <charset val="129"/>
    </font>
    <font>
      <b/>
      <sz val="18"/>
      <color rgb="FF000000"/>
      <name val="한컴돋움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rgb="FF000000"/>
      <name val="한컴돋움"/>
      <family val="1"/>
      <charset val="129"/>
    </font>
    <font>
      <sz val="11"/>
      <color theme="1"/>
      <name val="한컴돋움"/>
      <family val="1"/>
      <charset val="129"/>
    </font>
    <font>
      <sz val="12"/>
      <color theme="1"/>
      <name val="한컴돋움"/>
      <family val="1"/>
      <charset val="129"/>
    </font>
    <font>
      <sz val="12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color theme="1"/>
      <name val="한컴돋움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indexed="64"/>
      </top>
      <bottom/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1" fillId="0" borderId="0" applyFont="0" applyFill="0" applyBorder="0" applyAlignment="0" applyProtection="0"/>
    <xf numFmtId="0" fontId="11" fillId="0" borderId="0"/>
  </cellStyleXfs>
  <cellXfs count="164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right" vertical="center" wrapText="1"/>
    </xf>
    <xf numFmtId="0" fontId="6" fillId="0" borderId="31" xfId="0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right" vertical="center" wrapText="1"/>
    </xf>
    <xf numFmtId="0" fontId="3" fillId="0" borderId="33" xfId="0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3" fontId="3" fillId="0" borderId="34" xfId="0" applyNumberFormat="1" applyFont="1" applyBorder="1" applyAlignment="1">
      <alignment horizontal="right" vertical="center" wrapText="1"/>
    </xf>
    <xf numFmtId="0" fontId="3" fillId="0" borderId="3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right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41" xfId="0" applyNumberFormat="1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3" fontId="2" fillId="0" borderId="46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48" xfId="0" applyFont="1" applyBorder="1" applyAlignment="1">
      <alignment horizontal="center" vertical="center" wrapText="1"/>
    </xf>
    <xf numFmtId="3" fontId="2" fillId="0" borderId="48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0" fontId="2" fillId="0" borderId="49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50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41" fontId="2" fillId="2" borderId="53" xfId="1" applyFont="1" applyFill="1" applyBorder="1" applyAlignment="1">
      <alignment horizontal="right" vertical="center" wrapText="1"/>
    </xf>
    <xf numFmtId="41" fontId="2" fillId="2" borderId="56" xfId="1" applyFont="1" applyFill="1" applyBorder="1" applyAlignment="1">
      <alignment horizontal="right" vertical="center" wrapText="1"/>
    </xf>
    <xf numFmtId="41" fontId="2" fillId="2" borderId="46" xfId="1" applyFont="1" applyFill="1" applyBorder="1" applyAlignment="1">
      <alignment horizontal="right" vertical="center" wrapText="1"/>
    </xf>
    <xf numFmtId="41" fontId="2" fillId="2" borderId="59" xfId="1" applyFont="1" applyFill="1" applyBorder="1" applyAlignment="1">
      <alignment horizontal="right" vertical="center" wrapText="1"/>
    </xf>
    <xf numFmtId="41" fontId="2" fillId="2" borderId="50" xfId="1" applyFont="1" applyFill="1" applyBorder="1" applyAlignment="1">
      <alignment horizontal="right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3" fontId="2" fillId="2" borderId="53" xfId="0" applyNumberFormat="1" applyFont="1" applyFill="1" applyBorder="1" applyAlignment="1">
      <alignment horizontal="right" vertical="center" wrapText="1"/>
    </xf>
    <xf numFmtId="3" fontId="2" fillId="2" borderId="56" xfId="0" applyNumberFormat="1" applyFont="1" applyFill="1" applyBorder="1" applyAlignment="1">
      <alignment horizontal="right" vertical="center" wrapText="1"/>
    </xf>
    <xf numFmtId="3" fontId="2" fillId="2" borderId="46" xfId="0" applyNumberFormat="1" applyFont="1" applyFill="1" applyBorder="1" applyAlignment="1">
      <alignment horizontal="right" vertical="center" wrapText="1"/>
    </xf>
    <xf numFmtId="0" fontId="2" fillId="2" borderId="46" xfId="0" applyFont="1" applyFill="1" applyBorder="1" applyAlignment="1">
      <alignment horizontal="right" vertical="center" wrapText="1"/>
    </xf>
    <xf numFmtId="3" fontId="2" fillId="2" borderId="49" xfId="0" applyNumberFormat="1" applyFont="1" applyFill="1" applyBorder="1" applyAlignment="1">
      <alignment horizontal="right" vertical="center" wrapText="1"/>
    </xf>
    <xf numFmtId="0" fontId="2" fillId="2" borderId="49" xfId="0" applyFont="1" applyFill="1" applyBorder="1" applyAlignment="1">
      <alignment horizontal="right" vertical="center" wrapText="1"/>
    </xf>
    <xf numFmtId="3" fontId="2" fillId="2" borderId="48" xfId="0" applyNumberFormat="1" applyFont="1" applyFill="1" applyBorder="1" applyAlignment="1">
      <alignment horizontal="right" vertical="center" wrapText="1"/>
    </xf>
    <xf numFmtId="0" fontId="2" fillId="2" borderId="48" xfId="0" applyFont="1" applyFill="1" applyBorder="1" applyAlignment="1">
      <alignment horizontal="right" vertical="center" wrapText="1"/>
    </xf>
    <xf numFmtId="3" fontId="2" fillId="2" borderId="59" xfId="0" applyNumberFormat="1" applyFont="1" applyFill="1" applyBorder="1" applyAlignment="1">
      <alignment horizontal="right" vertical="center" wrapText="1"/>
    </xf>
    <xf numFmtId="3" fontId="2" fillId="2" borderId="50" xfId="0" applyNumberFormat="1" applyFont="1" applyFill="1" applyBorder="1" applyAlignment="1">
      <alignment horizontal="right" vertical="center" wrapText="1"/>
    </xf>
    <xf numFmtId="0" fontId="2" fillId="2" borderId="50" xfId="0" applyFont="1" applyFill="1" applyBorder="1" applyAlignment="1">
      <alignment horizontal="right" vertical="center" wrapText="1"/>
    </xf>
    <xf numFmtId="41" fontId="2" fillId="2" borderId="49" xfId="1" applyFont="1" applyFill="1" applyBorder="1" applyAlignment="1">
      <alignment horizontal="right" vertical="center" wrapText="1"/>
    </xf>
    <xf numFmtId="41" fontId="2" fillId="2" borderId="48" xfId="1" applyFont="1" applyFill="1" applyBorder="1" applyAlignment="1">
      <alignment horizontal="right" vertical="center" wrapText="1"/>
    </xf>
    <xf numFmtId="0" fontId="2" fillId="2" borderId="63" xfId="0" applyFont="1" applyFill="1" applyBorder="1" applyAlignment="1">
      <alignment horizontal="center" vertical="center" wrapText="1"/>
    </xf>
    <xf numFmtId="3" fontId="2" fillId="2" borderId="64" xfId="0" applyNumberFormat="1" applyFont="1" applyFill="1" applyBorder="1" applyAlignment="1">
      <alignment horizontal="right" vertical="center" wrapText="1"/>
    </xf>
    <xf numFmtId="3" fontId="3" fillId="0" borderId="26" xfId="0" applyNumberFormat="1" applyFont="1" applyBorder="1" applyAlignment="1">
      <alignment vertical="center" wrapText="1"/>
    </xf>
    <xf numFmtId="0" fontId="2" fillId="0" borderId="65" xfId="0" applyFont="1" applyBorder="1" applyAlignment="1">
      <alignment horizontal="center" vertical="center" wrapText="1"/>
    </xf>
    <xf numFmtId="3" fontId="2" fillId="0" borderId="66" xfId="0" applyNumberFormat="1" applyFont="1" applyBorder="1" applyAlignment="1">
      <alignment vertical="center" wrapText="1"/>
    </xf>
    <xf numFmtId="0" fontId="2" fillId="0" borderId="53" xfId="0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right" vertical="center" wrapText="1"/>
    </xf>
    <xf numFmtId="0" fontId="2" fillId="0" borderId="47" xfId="0" applyFont="1" applyBorder="1" applyAlignment="1">
      <alignment horizontal="right" vertical="center" wrapText="1"/>
    </xf>
    <xf numFmtId="0" fontId="2" fillId="0" borderId="66" xfId="0" applyFont="1" applyBorder="1" applyAlignment="1">
      <alignment horizontal="right" vertical="center" wrapText="1"/>
    </xf>
    <xf numFmtId="3" fontId="3" fillId="0" borderId="36" xfId="0" applyNumberFormat="1" applyFont="1" applyBorder="1" applyAlignment="1">
      <alignment vertical="center" wrapText="1"/>
    </xf>
    <xf numFmtId="177" fontId="2" fillId="2" borderId="58" xfId="1" applyNumberFormat="1" applyFont="1" applyFill="1" applyBorder="1" applyAlignment="1">
      <alignment horizontal="right" vertical="center" wrapText="1"/>
    </xf>
    <xf numFmtId="177" fontId="2" fillId="2" borderId="20" xfId="1" applyNumberFormat="1" applyFont="1" applyFill="1" applyBorder="1" applyAlignment="1">
      <alignment horizontal="right" vertical="center" wrapText="1"/>
    </xf>
    <xf numFmtId="177" fontId="2" fillId="2" borderId="60" xfId="1" applyNumberFormat="1" applyFont="1" applyFill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177" fontId="2" fillId="2" borderId="54" xfId="0" applyNumberFormat="1" applyFont="1" applyFill="1" applyBorder="1" applyAlignment="1">
      <alignment horizontal="right" vertical="center" wrapText="1"/>
    </xf>
    <xf numFmtId="0" fontId="13" fillId="0" borderId="0" xfId="0" applyFont="1">
      <alignment vertical="center"/>
    </xf>
    <xf numFmtId="176" fontId="14" fillId="0" borderId="61" xfId="3" applyNumberFormat="1" applyFont="1" applyBorder="1" applyAlignment="1">
      <alignment vertical="center" shrinkToFit="1"/>
    </xf>
    <xf numFmtId="0" fontId="13" fillId="0" borderId="0" xfId="0" applyFont="1" applyAlignment="1">
      <alignment vertical="center" wrapText="1"/>
    </xf>
    <xf numFmtId="0" fontId="13" fillId="2" borderId="45" xfId="0" applyFont="1" applyFill="1" applyBorder="1" applyAlignment="1">
      <alignment vertical="center" wrapText="1"/>
    </xf>
    <xf numFmtId="3" fontId="0" fillId="0" borderId="0" xfId="0" applyNumberFormat="1">
      <alignment vertical="center"/>
    </xf>
    <xf numFmtId="178" fontId="2" fillId="2" borderId="57" xfId="0" applyNumberFormat="1" applyFont="1" applyFill="1" applyBorder="1" applyAlignment="1">
      <alignment horizontal="right" vertical="center" wrapText="1"/>
    </xf>
    <xf numFmtId="178" fontId="2" fillId="2" borderId="13" xfId="0" applyNumberFormat="1" applyFont="1" applyFill="1" applyBorder="1" applyAlignment="1">
      <alignment horizontal="right" vertical="center" wrapText="1"/>
    </xf>
    <xf numFmtId="178" fontId="2" fillId="2" borderId="16" xfId="0" applyNumberFormat="1" applyFont="1" applyFill="1" applyBorder="1" applyAlignment="1">
      <alignment horizontal="right" vertical="center" wrapText="1"/>
    </xf>
    <xf numFmtId="178" fontId="2" fillId="2" borderId="69" xfId="0" applyNumberFormat="1" applyFont="1" applyFill="1" applyBorder="1" applyAlignment="1">
      <alignment horizontal="right" vertical="center" wrapText="1"/>
    </xf>
    <xf numFmtId="41" fontId="2" fillId="2" borderId="69" xfId="0" applyNumberFormat="1" applyFont="1" applyFill="1" applyBorder="1" applyAlignment="1">
      <alignment horizontal="right" vertical="center" wrapText="1"/>
    </xf>
    <xf numFmtId="178" fontId="2" fillId="2" borderId="20" xfId="0" applyNumberFormat="1" applyFont="1" applyFill="1" applyBorder="1" applyAlignment="1">
      <alignment horizontal="right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3" fontId="2" fillId="2" borderId="61" xfId="0" applyNumberFormat="1" applyFont="1" applyFill="1" applyBorder="1" applyAlignment="1">
      <alignment horizontal="right" vertical="center" wrapText="1"/>
    </xf>
    <xf numFmtId="41" fontId="2" fillId="2" borderId="61" xfId="1" applyFont="1" applyFill="1" applyBorder="1" applyAlignment="1">
      <alignment horizontal="right" vertical="center" wrapText="1"/>
    </xf>
    <xf numFmtId="41" fontId="2" fillId="0" borderId="46" xfId="1" applyFont="1" applyBorder="1" applyAlignment="1">
      <alignment horizontal="right" vertical="center" wrapText="1"/>
    </xf>
    <xf numFmtId="41" fontId="2" fillId="0" borderId="48" xfId="1" applyFont="1" applyBorder="1" applyAlignment="1">
      <alignment horizontal="right" vertical="center" wrapText="1"/>
    </xf>
    <xf numFmtId="41" fontId="2" fillId="0" borderId="50" xfId="1" applyFont="1" applyBorder="1" applyAlignment="1">
      <alignment horizontal="right" vertical="center" wrapText="1"/>
    </xf>
    <xf numFmtId="41" fontId="2" fillId="0" borderId="53" xfId="1" applyFont="1" applyBorder="1" applyAlignment="1">
      <alignment horizontal="right" vertical="center" wrapText="1"/>
    </xf>
    <xf numFmtId="41" fontId="15" fillId="0" borderId="49" xfId="1" applyFont="1" applyBorder="1" applyAlignment="1">
      <alignment horizontal="right" vertical="center" wrapText="1"/>
    </xf>
    <xf numFmtId="41" fontId="3" fillId="0" borderId="16" xfId="1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right" vertical="center" wrapText="1"/>
    </xf>
    <xf numFmtId="41" fontId="2" fillId="0" borderId="54" xfId="1" applyFont="1" applyBorder="1" applyAlignment="1">
      <alignment horizontal="right" vertical="center" wrapText="1"/>
    </xf>
    <xf numFmtId="41" fontId="2" fillId="0" borderId="27" xfId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1" fontId="3" fillId="0" borderId="36" xfId="1" applyFont="1" applyBorder="1" applyAlignment="1">
      <alignment horizontal="right" vertical="center" wrapText="1"/>
    </xf>
    <xf numFmtId="41" fontId="3" fillId="0" borderId="67" xfId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71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</cellXfs>
  <cellStyles count="7">
    <cellStyle name="쉼표 [0]" xfId="1" builtinId="6"/>
    <cellStyle name="쉼표 [0] 2" xfId="3"/>
    <cellStyle name="쉼표 [0] 2 2" xfId="5"/>
    <cellStyle name="표준" xfId="0" builtinId="0"/>
    <cellStyle name="표준 2" xfId="4"/>
    <cellStyle name="표준 2 2" xfId="6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tabSelected="1" workbookViewId="0">
      <selection activeCell="G10" sqref="G10"/>
    </sheetView>
  </sheetViews>
  <sheetFormatPr defaultRowHeight="16.5" x14ac:dyDescent="0.3"/>
  <cols>
    <col min="1" max="1" width="16.5" customWidth="1"/>
    <col min="2" max="2" width="18.25" customWidth="1"/>
    <col min="3" max="3" width="19.125" customWidth="1"/>
    <col min="4" max="4" width="19" customWidth="1"/>
    <col min="5" max="5" width="7.875" bestFit="1" customWidth="1"/>
  </cols>
  <sheetData>
    <row r="1" spans="1:5" ht="49.5" customHeight="1" x14ac:dyDescent="0.3">
      <c r="A1" s="122" t="s">
        <v>83</v>
      </c>
      <c r="B1" s="123"/>
      <c r="C1" s="123"/>
      <c r="D1" s="123"/>
    </row>
    <row r="2" spans="1:5" ht="20.25" x14ac:dyDescent="0.3">
      <c r="A2" s="1" t="s">
        <v>5</v>
      </c>
    </row>
    <row r="3" spans="1:5" ht="19.5" x14ac:dyDescent="0.3">
      <c r="A3" s="121" t="s">
        <v>77</v>
      </c>
      <c r="B3" s="121"/>
      <c r="C3" s="121"/>
      <c r="D3" s="121"/>
    </row>
    <row r="4" spans="1:5" x14ac:dyDescent="0.3">
      <c r="A4" s="2" t="s">
        <v>5</v>
      </c>
    </row>
    <row r="5" spans="1:5" ht="17.25" thickBot="1" x14ac:dyDescent="0.35">
      <c r="A5" s="124" t="s">
        <v>6</v>
      </c>
      <c r="B5" s="124"/>
      <c r="C5" s="124"/>
      <c r="D5" s="124"/>
    </row>
    <row r="6" spans="1:5" ht="27" customHeight="1" thickTop="1" thickBot="1" x14ac:dyDescent="0.35">
      <c r="A6" s="125" t="s">
        <v>81</v>
      </c>
      <c r="B6" s="126"/>
      <c r="C6" s="127" t="s">
        <v>82</v>
      </c>
      <c r="D6" s="128"/>
    </row>
    <row r="7" spans="1:5" ht="27" customHeight="1" thickTop="1" thickBot="1" x14ac:dyDescent="0.35">
      <c r="A7" s="3" t="s">
        <v>7</v>
      </c>
      <c r="B7" s="4">
        <f>SUM(B8:B12)</f>
        <v>600560</v>
      </c>
      <c r="C7" s="5" t="s">
        <v>7</v>
      </c>
      <c r="D7" s="6">
        <f>SUM(D8:D11)</f>
        <v>600560</v>
      </c>
    </row>
    <row r="8" spans="1:5" ht="35.25" customHeight="1" thickTop="1" x14ac:dyDescent="0.3">
      <c r="A8" s="7" t="s">
        <v>8</v>
      </c>
      <c r="B8" s="8">
        <v>594268</v>
      </c>
      <c r="C8" s="9" t="s">
        <v>9</v>
      </c>
      <c r="D8" s="10">
        <v>427895</v>
      </c>
      <c r="E8" s="95"/>
    </row>
    <row r="9" spans="1:5" ht="35.25" customHeight="1" x14ac:dyDescent="0.3">
      <c r="A9" s="11" t="s">
        <v>59</v>
      </c>
      <c r="B9" s="12">
        <v>4223</v>
      </c>
      <c r="C9" s="13" t="s">
        <v>10</v>
      </c>
      <c r="D9" s="111">
        <v>10576</v>
      </c>
    </row>
    <row r="10" spans="1:5" ht="36" customHeight="1" x14ac:dyDescent="0.3">
      <c r="A10" s="83" t="s">
        <v>60</v>
      </c>
      <c r="B10" s="79">
        <v>69</v>
      </c>
      <c r="C10" s="55" t="s">
        <v>11</v>
      </c>
      <c r="D10" s="72">
        <v>104442</v>
      </c>
    </row>
    <row r="11" spans="1:5" ht="27" customHeight="1" x14ac:dyDescent="0.3">
      <c r="A11" s="117" t="s">
        <v>55</v>
      </c>
      <c r="B11" s="119">
        <v>2000</v>
      </c>
      <c r="C11" s="55" t="s">
        <v>44</v>
      </c>
      <c r="D11" s="72">
        <f>SUM(D12:D14)</f>
        <v>57647</v>
      </c>
    </row>
    <row r="12" spans="1:5" ht="19.5" customHeight="1" thickBot="1" x14ac:dyDescent="0.35">
      <c r="A12" s="118"/>
      <c r="B12" s="120"/>
      <c r="C12" s="73" t="s">
        <v>45</v>
      </c>
      <c r="D12" s="74">
        <v>53118</v>
      </c>
    </row>
    <row r="13" spans="1:5" ht="19.5" customHeight="1" thickTop="1" x14ac:dyDescent="0.3">
      <c r="A13" s="84"/>
      <c r="B13" s="85"/>
      <c r="C13" s="75" t="s">
        <v>75</v>
      </c>
      <c r="D13" s="114">
        <v>4292</v>
      </c>
    </row>
    <row r="14" spans="1:5" ht="19.5" customHeight="1" thickBot="1" x14ac:dyDescent="0.35">
      <c r="A14" s="84"/>
      <c r="B14" s="113"/>
      <c r="C14" s="112" t="s">
        <v>76</v>
      </c>
      <c r="D14" s="115">
        <v>237</v>
      </c>
    </row>
    <row r="15" spans="1:5" ht="22.5" customHeight="1" thickTop="1" x14ac:dyDescent="0.3">
      <c r="A15" s="129" t="s">
        <v>78</v>
      </c>
      <c r="B15" s="129"/>
      <c r="C15" s="129"/>
      <c r="D15" s="129"/>
    </row>
    <row r="16" spans="1:5" ht="16.5" customHeight="1" x14ac:dyDescent="0.3">
      <c r="A16" s="116"/>
      <c r="B16" s="116"/>
      <c r="C16" s="116"/>
      <c r="D16" s="116"/>
      <c r="E16" s="116"/>
    </row>
    <row r="17" spans="1:5" x14ac:dyDescent="0.3">
      <c r="A17" s="116"/>
      <c r="B17" s="116"/>
      <c r="C17" s="116"/>
      <c r="D17" s="116"/>
      <c r="E17" s="116"/>
    </row>
    <row r="18" spans="1:5" ht="48.75" customHeight="1" x14ac:dyDescent="0.3">
      <c r="A18" s="116"/>
      <c r="B18" s="116"/>
      <c r="C18" s="116"/>
      <c r="D18" s="116"/>
      <c r="E18" s="116"/>
    </row>
    <row r="19" spans="1:5" x14ac:dyDescent="0.3">
      <c r="A19" t="s">
        <v>50</v>
      </c>
    </row>
  </sheetData>
  <mergeCells count="9">
    <mergeCell ref="A16:E18"/>
    <mergeCell ref="A11:A12"/>
    <mergeCell ref="B11:B12"/>
    <mergeCell ref="A3:D3"/>
    <mergeCell ref="A1:D1"/>
    <mergeCell ref="A5:D5"/>
    <mergeCell ref="A6:B6"/>
    <mergeCell ref="C6:D6"/>
    <mergeCell ref="A15:D15"/>
  </mergeCells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Normal="100" workbookViewId="0">
      <selection activeCell="F11" sqref="F11"/>
    </sheetView>
  </sheetViews>
  <sheetFormatPr defaultRowHeight="16.5" x14ac:dyDescent="0.3"/>
  <cols>
    <col min="1" max="2" width="11.75" customWidth="1"/>
    <col min="3" max="3" width="16.125" customWidth="1"/>
    <col min="4" max="4" width="15.25" customWidth="1"/>
    <col min="5" max="5" width="17" customWidth="1"/>
    <col min="6" max="6" width="12.125" customWidth="1"/>
    <col min="7" max="7" width="10" customWidth="1"/>
  </cols>
  <sheetData>
    <row r="1" spans="1:7" ht="19.5" customHeight="1" x14ac:dyDescent="0.3">
      <c r="A1" s="130" t="s">
        <v>80</v>
      </c>
      <c r="B1" s="130"/>
      <c r="C1" s="130"/>
      <c r="D1" s="130"/>
      <c r="E1" s="130"/>
      <c r="F1" s="130"/>
      <c r="G1" s="130"/>
    </row>
    <row r="2" spans="1:7" ht="17.25" thickBot="1" x14ac:dyDescent="0.35">
      <c r="A2" s="14" t="s">
        <v>5</v>
      </c>
      <c r="B2" s="14" t="s">
        <v>5</v>
      </c>
      <c r="C2" s="14" t="s">
        <v>5</v>
      </c>
      <c r="D2" s="14" t="s">
        <v>5</v>
      </c>
      <c r="E2" s="14" t="s">
        <v>5</v>
      </c>
      <c r="F2" s="14" t="s">
        <v>5</v>
      </c>
      <c r="G2" s="15" t="s">
        <v>12</v>
      </c>
    </row>
    <row r="3" spans="1:7" ht="18" thickTop="1" thickBot="1" x14ac:dyDescent="0.35">
      <c r="A3" s="131" t="s">
        <v>13</v>
      </c>
      <c r="B3" s="132"/>
      <c r="C3" s="133"/>
      <c r="D3" s="16" t="s">
        <v>64</v>
      </c>
      <c r="E3" s="17" t="s">
        <v>65</v>
      </c>
      <c r="F3" s="18" t="s">
        <v>14</v>
      </c>
      <c r="G3" s="19" t="s">
        <v>15</v>
      </c>
    </row>
    <row r="4" spans="1:7" ht="27" customHeight="1" thickTop="1" thickBot="1" x14ac:dyDescent="0.35">
      <c r="A4" s="134" t="s">
        <v>7</v>
      </c>
      <c r="B4" s="135"/>
      <c r="C4" s="136"/>
      <c r="D4" s="20">
        <f>SUM(D5,D11,D14,D17)</f>
        <v>600560</v>
      </c>
      <c r="E4" s="20">
        <f>SUM(E5,E11,E14,E17)</f>
        <v>600560</v>
      </c>
      <c r="F4" s="21" t="s">
        <v>1</v>
      </c>
      <c r="G4" s="22" t="s">
        <v>1</v>
      </c>
    </row>
    <row r="5" spans="1:7" ht="27" customHeight="1" thickTop="1" x14ac:dyDescent="0.3">
      <c r="A5" s="137" t="s">
        <v>8</v>
      </c>
      <c r="B5" s="140" t="s">
        <v>16</v>
      </c>
      <c r="C5" s="141"/>
      <c r="D5" s="23">
        <f>D6</f>
        <v>594268</v>
      </c>
      <c r="E5" s="23">
        <f>SUM(E6)</f>
        <v>594268</v>
      </c>
      <c r="F5" s="24" t="s">
        <v>1</v>
      </c>
      <c r="G5" s="25" t="s">
        <v>1</v>
      </c>
    </row>
    <row r="6" spans="1:7" ht="27" customHeight="1" x14ac:dyDescent="0.3">
      <c r="A6" s="138"/>
      <c r="B6" s="142" t="s">
        <v>8</v>
      </c>
      <c r="C6" s="26" t="s">
        <v>17</v>
      </c>
      <c r="D6" s="27">
        <f>SUM(D7,D8,D9,D10)</f>
        <v>594268</v>
      </c>
      <c r="E6" s="27">
        <f>SUM(E7,E8,E9,E10)</f>
        <v>594268</v>
      </c>
      <c r="F6" s="28" t="s">
        <v>1</v>
      </c>
      <c r="G6" s="29" t="s">
        <v>1</v>
      </c>
    </row>
    <row r="7" spans="1:7" ht="27" customHeight="1" x14ac:dyDescent="0.3">
      <c r="A7" s="138"/>
      <c r="B7" s="143"/>
      <c r="C7" s="26" t="s">
        <v>18</v>
      </c>
      <c r="D7" s="27">
        <v>236825</v>
      </c>
      <c r="E7" s="27">
        <v>236825</v>
      </c>
      <c r="F7" s="28" t="s">
        <v>1</v>
      </c>
      <c r="G7" s="29" t="s">
        <v>1</v>
      </c>
    </row>
    <row r="8" spans="1:7" ht="27" customHeight="1" x14ac:dyDescent="0.3">
      <c r="A8" s="138"/>
      <c r="B8" s="143"/>
      <c r="C8" s="26" t="s">
        <v>19</v>
      </c>
      <c r="D8" s="27">
        <v>100045</v>
      </c>
      <c r="E8" s="27">
        <v>100045</v>
      </c>
      <c r="F8" s="28" t="s">
        <v>1</v>
      </c>
      <c r="G8" s="29" t="s">
        <v>1</v>
      </c>
    </row>
    <row r="9" spans="1:7" ht="27" customHeight="1" x14ac:dyDescent="0.3">
      <c r="A9" s="138"/>
      <c r="B9" s="143"/>
      <c r="C9" s="30" t="s">
        <v>20</v>
      </c>
      <c r="D9" s="31">
        <v>252398</v>
      </c>
      <c r="E9" s="31">
        <v>252398</v>
      </c>
      <c r="F9" s="28" t="s">
        <v>1</v>
      </c>
      <c r="G9" s="33" t="s">
        <v>1</v>
      </c>
    </row>
    <row r="10" spans="1:7" ht="27" customHeight="1" thickBot="1" x14ac:dyDescent="0.35">
      <c r="A10" s="139"/>
      <c r="B10" s="144"/>
      <c r="C10" s="34" t="s">
        <v>3</v>
      </c>
      <c r="D10" s="35">
        <v>5000</v>
      </c>
      <c r="E10" s="35">
        <v>5000</v>
      </c>
      <c r="F10" s="36" t="s">
        <v>1</v>
      </c>
      <c r="G10" s="37" t="s">
        <v>1</v>
      </c>
    </row>
    <row r="11" spans="1:7" ht="27" customHeight="1" thickTop="1" x14ac:dyDescent="0.3">
      <c r="A11" s="137" t="s">
        <v>4</v>
      </c>
      <c r="B11" s="140" t="s">
        <v>16</v>
      </c>
      <c r="C11" s="141"/>
      <c r="D11" s="27">
        <f>D12</f>
        <v>4223</v>
      </c>
      <c r="E11" s="107">
        <f t="shared" ref="E11:E12" si="0">E12</f>
        <v>4223</v>
      </c>
      <c r="F11" s="28" t="s">
        <v>1</v>
      </c>
      <c r="G11" s="29" t="s">
        <v>1</v>
      </c>
    </row>
    <row r="12" spans="1:7" ht="27" customHeight="1" x14ac:dyDescent="0.3">
      <c r="A12" s="138"/>
      <c r="B12" s="142" t="s">
        <v>4</v>
      </c>
      <c r="C12" s="26" t="s">
        <v>17</v>
      </c>
      <c r="D12" s="27">
        <f t="shared" ref="D12" si="1">D13</f>
        <v>4223</v>
      </c>
      <c r="E12" s="107">
        <f t="shared" si="0"/>
        <v>4223</v>
      </c>
      <c r="F12" s="28" t="s">
        <v>1</v>
      </c>
      <c r="G12" s="29" t="s">
        <v>1</v>
      </c>
    </row>
    <row r="13" spans="1:7" ht="27" customHeight="1" thickBot="1" x14ac:dyDescent="0.35">
      <c r="A13" s="139"/>
      <c r="B13" s="144"/>
      <c r="C13" s="34" t="s">
        <v>61</v>
      </c>
      <c r="D13" s="35">
        <v>4223</v>
      </c>
      <c r="E13" s="108">
        <v>4223</v>
      </c>
      <c r="F13" s="36" t="s">
        <v>1</v>
      </c>
      <c r="G13" s="37" t="s">
        <v>1</v>
      </c>
    </row>
    <row r="14" spans="1:7" ht="27" customHeight="1" thickTop="1" x14ac:dyDescent="0.3">
      <c r="A14" s="137" t="s">
        <v>47</v>
      </c>
      <c r="B14" s="140" t="s">
        <v>48</v>
      </c>
      <c r="C14" s="141"/>
      <c r="D14" s="23">
        <f>D15</f>
        <v>69</v>
      </c>
      <c r="E14" s="23">
        <f>E15</f>
        <v>69</v>
      </c>
      <c r="F14" s="24" t="s">
        <v>51</v>
      </c>
      <c r="G14" s="25" t="s">
        <v>52</v>
      </c>
    </row>
    <row r="15" spans="1:7" ht="27" customHeight="1" x14ac:dyDescent="0.3">
      <c r="A15" s="138"/>
      <c r="B15" s="142" t="s">
        <v>47</v>
      </c>
      <c r="C15" s="30" t="s">
        <v>49</v>
      </c>
      <c r="D15" s="31">
        <f>D16</f>
        <v>69</v>
      </c>
      <c r="E15" s="110">
        <f>E16</f>
        <v>69</v>
      </c>
      <c r="F15" s="32" t="s">
        <v>51</v>
      </c>
      <c r="G15" s="33" t="s">
        <v>51</v>
      </c>
    </row>
    <row r="16" spans="1:7" ht="27" customHeight="1" thickBot="1" x14ac:dyDescent="0.35">
      <c r="A16" s="139"/>
      <c r="B16" s="144"/>
      <c r="C16" s="75" t="s">
        <v>63</v>
      </c>
      <c r="D16" s="76">
        <v>69</v>
      </c>
      <c r="E16" s="109">
        <v>69</v>
      </c>
      <c r="F16" s="77" t="s">
        <v>51</v>
      </c>
      <c r="G16" s="78" t="s">
        <v>51</v>
      </c>
    </row>
    <row r="17" spans="1:7" ht="27" customHeight="1" thickTop="1" x14ac:dyDescent="0.3">
      <c r="A17" s="137" t="s">
        <v>53</v>
      </c>
      <c r="B17" s="140" t="s">
        <v>16</v>
      </c>
      <c r="C17" s="141"/>
      <c r="D17" s="106">
        <f>D18</f>
        <v>2000</v>
      </c>
      <c r="E17" s="106">
        <f>E18</f>
        <v>2000</v>
      </c>
      <c r="F17" s="24" t="s">
        <v>1</v>
      </c>
      <c r="G17" s="25" t="s">
        <v>1</v>
      </c>
    </row>
    <row r="18" spans="1:7" ht="27" customHeight="1" x14ac:dyDescent="0.3">
      <c r="A18" s="138"/>
      <c r="B18" s="142" t="s">
        <v>53</v>
      </c>
      <c r="C18" s="38" t="s">
        <v>17</v>
      </c>
      <c r="D18" s="107">
        <f>D19</f>
        <v>2000</v>
      </c>
      <c r="E18" s="107">
        <f>E19</f>
        <v>2000</v>
      </c>
      <c r="F18" s="28" t="s">
        <v>1</v>
      </c>
      <c r="G18" s="29" t="s">
        <v>1</v>
      </c>
    </row>
    <row r="19" spans="1:7" ht="27" customHeight="1" thickBot="1" x14ac:dyDescent="0.35">
      <c r="A19" s="139"/>
      <c r="B19" s="144"/>
      <c r="C19" s="39" t="s">
        <v>54</v>
      </c>
      <c r="D19" s="108">
        <v>2000</v>
      </c>
      <c r="E19" s="108">
        <v>2000</v>
      </c>
      <c r="F19" s="36" t="s">
        <v>1</v>
      </c>
      <c r="G19" s="37" t="s">
        <v>1</v>
      </c>
    </row>
    <row r="20" spans="1:7" ht="17.25" thickTop="1" x14ac:dyDescent="0.3"/>
  </sheetData>
  <mergeCells count="15">
    <mergeCell ref="A17:A19"/>
    <mergeCell ref="B17:C17"/>
    <mergeCell ref="B18:B19"/>
    <mergeCell ref="A11:A13"/>
    <mergeCell ref="B11:C11"/>
    <mergeCell ref="B12:B13"/>
    <mergeCell ref="B14:C14"/>
    <mergeCell ref="A14:A16"/>
    <mergeCell ref="B15:B16"/>
    <mergeCell ref="A1:G1"/>
    <mergeCell ref="A3:C3"/>
    <mergeCell ref="A4:C4"/>
    <mergeCell ref="A5:A10"/>
    <mergeCell ref="B5:C5"/>
    <mergeCell ref="B6:B10"/>
  </mergeCells>
  <phoneticPr fontId="4" type="noConversion"/>
  <pageMargins left="0.7" right="0.7" top="0.75" bottom="0.75" header="0.3" footer="0.3"/>
  <pageSetup paperSize="9" scale="8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showGridLines="0" topLeftCell="A10" zoomScaleNormal="100" workbookViewId="0">
      <selection activeCell="J28" sqref="J28"/>
    </sheetView>
  </sheetViews>
  <sheetFormatPr defaultRowHeight="13.5" x14ac:dyDescent="0.3"/>
  <cols>
    <col min="1" max="1" width="8" style="91" customWidth="1"/>
    <col min="2" max="2" width="11.125" style="91" customWidth="1"/>
    <col min="3" max="3" width="17.375" style="91" customWidth="1"/>
    <col min="4" max="5" width="16.25" style="91" customWidth="1"/>
    <col min="6" max="7" width="14" style="91" customWidth="1"/>
    <col min="8" max="8" width="9" style="91"/>
    <col min="9" max="9" width="12.75" style="91" customWidth="1"/>
    <col min="10" max="10" width="9" style="91"/>
    <col min="11" max="11" width="17.625" style="91" customWidth="1"/>
    <col min="12" max="12" width="10.875" style="91" customWidth="1"/>
    <col min="13" max="13" width="10.375" style="91" customWidth="1"/>
    <col min="14" max="14" width="10.25" style="91" customWidth="1"/>
    <col min="15" max="16" width="9" style="91"/>
    <col min="17" max="17" width="9.5" style="91" customWidth="1"/>
    <col min="18" max="18" width="11.375" style="91" customWidth="1"/>
    <col min="19" max="19" width="12" style="91" customWidth="1"/>
    <col min="20" max="16384" width="9" style="91"/>
  </cols>
  <sheetData>
    <row r="1" spans="1:10" ht="19.5" customHeight="1" x14ac:dyDescent="0.3">
      <c r="A1" s="153" t="s">
        <v>79</v>
      </c>
      <c r="B1" s="153"/>
      <c r="C1" s="153"/>
      <c r="D1" s="153"/>
      <c r="E1" s="153"/>
      <c r="F1" s="153"/>
      <c r="G1" s="153"/>
    </row>
    <row r="2" spans="1:10" ht="14.25" thickBot="1" x14ac:dyDescent="0.35">
      <c r="A2" s="40" t="s">
        <v>5</v>
      </c>
      <c r="B2" s="40" t="s">
        <v>5</v>
      </c>
      <c r="C2" s="40" t="s">
        <v>5</v>
      </c>
      <c r="D2" s="40" t="s">
        <v>5</v>
      </c>
      <c r="E2" s="40" t="s">
        <v>5</v>
      </c>
      <c r="F2" s="40" t="s">
        <v>5</v>
      </c>
      <c r="G2" s="41" t="s">
        <v>12</v>
      </c>
    </row>
    <row r="3" spans="1:10" ht="15.75" thickTop="1" thickBot="1" x14ac:dyDescent="0.35">
      <c r="A3" s="131" t="s">
        <v>13</v>
      </c>
      <c r="B3" s="132"/>
      <c r="C3" s="133"/>
      <c r="D3" s="86" t="s">
        <v>64</v>
      </c>
      <c r="E3" s="86" t="s">
        <v>65</v>
      </c>
      <c r="F3" s="86" t="s">
        <v>46</v>
      </c>
      <c r="G3" s="42" t="s">
        <v>15</v>
      </c>
    </row>
    <row r="4" spans="1:10" ht="30" customHeight="1" thickTop="1" thickBot="1" x14ac:dyDescent="0.35">
      <c r="A4" s="154" t="s">
        <v>0</v>
      </c>
      <c r="B4" s="155"/>
      <c r="C4" s="156"/>
      <c r="D4" s="57">
        <f>SUM(D5,D23,D27,D34)</f>
        <v>600560</v>
      </c>
      <c r="E4" s="57">
        <f>SUM(E5,E23,E27,E34)</f>
        <v>600560</v>
      </c>
      <c r="F4" s="50">
        <f>D4-E4</f>
        <v>0</v>
      </c>
      <c r="G4" s="90" t="s">
        <v>57</v>
      </c>
    </row>
    <row r="5" spans="1:10" ht="27" customHeight="1" thickTop="1" thickBot="1" x14ac:dyDescent="0.35">
      <c r="A5" s="157" t="s">
        <v>9</v>
      </c>
      <c r="B5" s="158" t="s">
        <v>16</v>
      </c>
      <c r="C5" s="159"/>
      <c r="D5" s="58">
        <f>SUM(D6,D13,D16)</f>
        <v>439650</v>
      </c>
      <c r="E5" s="58">
        <f>SUM(E6,E13,E16)</f>
        <v>427895</v>
      </c>
      <c r="F5" s="51">
        <f>D5-E5</f>
        <v>11755</v>
      </c>
      <c r="G5" s="96">
        <f>F5*100/D5</f>
        <v>2.6737177300125099</v>
      </c>
    </row>
    <row r="6" spans="1:10" ht="27" customHeight="1" thickTop="1" x14ac:dyDescent="0.3">
      <c r="A6" s="146"/>
      <c r="B6" s="160" t="s">
        <v>21</v>
      </c>
      <c r="C6" s="88" t="s">
        <v>17</v>
      </c>
      <c r="D6" s="71">
        <f>SUM(D7:D12)</f>
        <v>395221</v>
      </c>
      <c r="E6" s="71">
        <f>SUM(E7:E12)</f>
        <v>391771</v>
      </c>
      <c r="F6" s="52">
        <f>D6-E6</f>
        <v>3450</v>
      </c>
      <c r="G6" s="97">
        <f t="shared" ref="G6" si="0">F6*100/D6</f>
        <v>0.87292932308758897</v>
      </c>
    </row>
    <row r="7" spans="1:10" ht="27" customHeight="1" x14ac:dyDescent="0.3">
      <c r="A7" s="146"/>
      <c r="B7" s="151"/>
      <c r="C7" s="56" t="s">
        <v>22</v>
      </c>
      <c r="D7" s="92">
        <v>292555</v>
      </c>
      <c r="E7" s="61">
        <v>291687</v>
      </c>
      <c r="F7" s="68">
        <f>D7-E7</f>
        <v>868</v>
      </c>
      <c r="G7" s="98">
        <f t="shared" ref="G7:G33" si="1">F7*100/D7</f>
        <v>0.29669634769530517</v>
      </c>
      <c r="J7" s="93"/>
    </row>
    <row r="8" spans="1:10" ht="27" customHeight="1" x14ac:dyDescent="0.3">
      <c r="A8" s="146"/>
      <c r="B8" s="151"/>
      <c r="C8" s="70" t="s">
        <v>23</v>
      </c>
      <c r="D8" s="92">
        <v>39316</v>
      </c>
      <c r="E8" s="63">
        <v>39307</v>
      </c>
      <c r="F8" s="68">
        <f t="shared" ref="F8:F11" si="2">D8-E8</f>
        <v>9</v>
      </c>
      <c r="G8" s="98">
        <f t="shared" si="1"/>
        <v>2.289144368704853E-2</v>
      </c>
    </row>
    <row r="9" spans="1:10" ht="27" customHeight="1" x14ac:dyDescent="0.3">
      <c r="A9" s="146"/>
      <c r="B9" s="151"/>
      <c r="C9" s="56" t="s">
        <v>24</v>
      </c>
      <c r="D9" s="92">
        <v>28523</v>
      </c>
      <c r="E9" s="61">
        <v>26240</v>
      </c>
      <c r="F9" s="68">
        <f t="shared" si="2"/>
        <v>2283</v>
      </c>
      <c r="G9" s="98">
        <f t="shared" si="1"/>
        <v>8.0040668933842856</v>
      </c>
    </row>
    <row r="10" spans="1:10" ht="27" customHeight="1" x14ac:dyDescent="0.3">
      <c r="A10" s="146"/>
      <c r="B10" s="151"/>
      <c r="C10" s="56" t="s">
        <v>43</v>
      </c>
      <c r="D10" s="92">
        <v>21717</v>
      </c>
      <c r="E10" s="61">
        <v>21427</v>
      </c>
      <c r="F10" s="68">
        <f t="shared" si="2"/>
        <v>290</v>
      </c>
      <c r="G10" s="98">
        <f t="shared" si="1"/>
        <v>1.3353593958649905</v>
      </c>
    </row>
    <row r="11" spans="1:10" ht="27" customHeight="1" x14ac:dyDescent="0.3">
      <c r="A11" s="146"/>
      <c r="B11" s="151"/>
      <c r="C11" s="43" t="s">
        <v>2</v>
      </c>
      <c r="D11" s="63">
        <v>7110</v>
      </c>
      <c r="E11" s="61">
        <v>7110</v>
      </c>
      <c r="F11" s="68">
        <f t="shared" si="2"/>
        <v>0</v>
      </c>
      <c r="G11" s="98">
        <f t="shared" si="1"/>
        <v>0</v>
      </c>
    </row>
    <row r="12" spans="1:10" ht="27" customHeight="1" thickBot="1" x14ac:dyDescent="0.35">
      <c r="A12" s="146"/>
      <c r="B12" s="161"/>
      <c r="C12" s="45" t="s">
        <v>25</v>
      </c>
      <c r="D12" s="65">
        <v>6000</v>
      </c>
      <c r="E12" s="65">
        <v>6000</v>
      </c>
      <c r="F12" s="53">
        <f t="shared" ref="F12:F17" si="3">D12-E12</f>
        <v>0</v>
      </c>
      <c r="G12" s="99">
        <f t="shared" si="1"/>
        <v>0</v>
      </c>
    </row>
    <row r="13" spans="1:10" ht="27" customHeight="1" thickTop="1" x14ac:dyDescent="0.3">
      <c r="A13" s="146"/>
      <c r="B13" s="150" t="s">
        <v>26</v>
      </c>
      <c r="C13" s="88" t="s">
        <v>17</v>
      </c>
      <c r="D13" s="59">
        <f>SUM(D14,D15)</f>
        <v>4440</v>
      </c>
      <c r="E13" s="59">
        <f>SUM(E14:E15)</f>
        <v>3557</v>
      </c>
      <c r="F13" s="52">
        <f t="shared" si="3"/>
        <v>883</v>
      </c>
      <c r="G13" s="97">
        <f t="shared" si="1"/>
        <v>19.887387387387388</v>
      </c>
    </row>
    <row r="14" spans="1:10" ht="27" customHeight="1" x14ac:dyDescent="0.3">
      <c r="A14" s="146"/>
      <c r="B14" s="151"/>
      <c r="C14" s="43" t="s">
        <v>27</v>
      </c>
      <c r="D14" s="61">
        <v>3000</v>
      </c>
      <c r="E14" s="61">
        <v>2997</v>
      </c>
      <c r="F14" s="68">
        <f t="shared" si="3"/>
        <v>3</v>
      </c>
      <c r="G14" s="98">
        <f t="shared" si="1"/>
        <v>0.1</v>
      </c>
    </row>
    <row r="15" spans="1:10" ht="27" customHeight="1" thickBot="1" x14ac:dyDescent="0.35">
      <c r="A15" s="146"/>
      <c r="B15" s="161"/>
      <c r="C15" s="46" t="s">
        <v>28</v>
      </c>
      <c r="D15" s="66">
        <v>1440</v>
      </c>
      <c r="E15" s="66">
        <v>560</v>
      </c>
      <c r="F15" s="54">
        <f t="shared" si="3"/>
        <v>880</v>
      </c>
      <c r="G15" s="99">
        <v>0</v>
      </c>
    </row>
    <row r="16" spans="1:10" ht="27" customHeight="1" thickTop="1" x14ac:dyDescent="0.3">
      <c r="A16" s="146"/>
      <c r="B16" s="150" t="s">
        <v>29</v>
      </c>
      <c r="C16" s="47" t="s">
        <v>17</v>
      </c>
      <c r="D16" s="59">
        <f>SUM(D17:D22)</f>
        <v>39989</v>
      </c>
      <c r="E16" s="59">
        <f>SUM(E17:E22)</f>
        <v>32567</v>
      </c>
      <c r="F16" s="52">
        <f t="shared" si="3"/>
        <v>7422</v>
      </c>
      <c r="G16" s="97">
        <f t="shared" si="1"/>
        <v>18.560104028607867</v>
      </c>
    </row>
    <row r="17" spans="1:10" ht="27" customHeight="1" x14ac:dyDescent="0.3">
      <c r="A17" s="146"/>
      <c r="B17" s="151"/>
      <c r="C17" s="48" t="s">
        <v>30</v>
      </c>
      <c r="D17" s="61">
        <v>16316</v>
      </c>
      <c r="E17" s="61">
        <v>12175</v>
      </c>
      <c r="F17" s="68">
        <f t="shared" si="3"/>
        <v>4141</v>
      </c>
      <c r="G17" s="98">
        <f t="shared" si="1"/>
        <v>25.379995096837462</v>
      </c>
    </row>
    <row r="18" spans="1:10" ht="27" customHeight="1" x14ac:dyDescent="0.3">
      <c r="A18" s="146"/>
      <c r="B18" s="151"/>
      <c r="C18" s="48" t="s">
        <v>31</v>
      </c>
      <c r="D18" s="61">
        <v>7356</v>
      </c>
      <c r="E18" s="61">
        <v>7336</v>
      </c>
      <c r="F18" s="68">
        <f t="shared" ref="F18:F21" si="4">D18-E18</f>
        <v>20</v>
      </c>
      <c r="G18" s="98">
        <f t="shared" si="1"/>
        <v>0.27188689505165853</v>
      </c>
    </row>
    <row r="19" spans="1:10" ht="27" customHeight="1" x14ac:dyDescent="0.3">
      <c r="A19" s="146"/>
      <c r="B19" s="151"/>
      <c r="C19" s="48" t="s">
        <v>32</v>
      </c>
      <c r="D19" s="61">
        <v>2800</v>
      </c>
      <c r="E19" s="61">
        <v>1185</v>
      </c>
      <c r="F19" s="68">
        <v>0</v>
      </c>
      <c r="G19" s="98">
        <f t="shared" si="1"/>
        <v>0</v>
      </c>
    </row>
    <row r="20" spans="1:10" ht="27" customHeight="1" x14ac:dyDescent="0.3">
      <c r="A20" s="146"/>
      <c r="B20" s="151"/>
      <c r="C20" s="48" t="s">
        <v>33</v>
      </c>
      <c r="D20" s="61">
        <v>4200</v>
      </c>
      <c r="E20" s="61">
        <v>3685</v>
      </c>
      <c r="F20" s="68">
        <f t="shared" si="4"/>
        <v>515</v>
      </c>
      <c r="G20" s="98">
        <f t="shared" si="1"/>
        <v>12.261904761904763</v>
      </c>
    </row>
    <row r="21" spans="1:10" ht="27" customHeight="1" x14ac:dyDescent="0.3">
      <c r="A21" s="146"/>
      <c r="B21" s="151"/>
      <c r="C21" s="48" t="s">
        <v>34</v>
      </c>
      <c r="D21" s="61">
        <v>2747</v>
      </c>
      <c r="E21" s="61">
        <v>2671</v>
      </c>
      <c r="F21" s="68">
        <f t="shared" si="4"/>
        <v>76</v>
      </c>
      <c r="G21" s="98">
        <f t="shared" si="1"/>
        <v>2.7666545322169638</v>
      </c>
    </row>
    <row r="22" spans="1:10" ht="27" customHeight="1" thickBot="1" x14ac:dyDescent="0.35">
      <c r="A22" s="147"/>
      <c r="B22" s="152"/>
      <c r="C22" s="49" t="s">
        <v>35</v>
      </c>
      <c r="D22" s="65">
        <v>6570</v>
      </c>
      <c r="E22" s="65">
        <v>5515</v>
      </c>
      <c r="F22" s="53">
        <f t="shared" ref="F22:F27" si="5">D22-E22</f>
        <v>1055</v>
      </c>
      <c r="G22" s="100">
        <f>F22*100/D22</f>
        <v>16.057838660578387</v>
      </c>
      <c r="J22" s="93"/>
    </row>
    <row r="23" spans="1:10" ht="27" customHeight="1" thickTop="1" x14ac:dyDescent="0.3">
      <c r="A23" s="89" t="s">
        <v>36</v>
      </c>
      <c r="B23" s="148" t="s">
        <v>16</v>
      </c>
      <c r="C23" s="149"/>
      <c r="D23" s="52">
        <f>D24</f>
        <v>10594</v>
      </c>
      <c r="E23" s="52">
        <f>E24</f>
        <v>10576</v>
      </c>
      <c r="F23" s="52">
        <f t="shared" si="5"/>
        <v>18</v>
      </c>
      <c r="G23" s="97" t="s">
        <v>1</v>
      </c>
    </row>
    <row r="24" spans="1:10" ht="27" customHeight="1" x14ac:dyDescent="0.3">
      <c r="A24" s="87" t="s">
        <v>37</v>
      </c>
      <c r="B24" s="150" t="s">
        <v>38</v>
      </c>
      <c r="C24" s="43" t="s">
        <v>17</v>
      </c>
      <c r="D24" s="68">
        <f>SUM(D25:D26)</f>
        <v>10594</v>
      </c>
      <c r="E24" s="68">
        <f>SUM(E25:E26)</f>
        <v>10576</v>
      </c>
      <c r="F24" s="68">
        <f t="shared" si="5"/>
        <v>18</v>
      </c>
      <c r="G24" s="98" t="s">
        <v>1</v>
      </c>
    </row>
    <row r="25" spans="1:10" ht="27" customHeight="1" x14ac:dyDescent="0.3">
      <c r="A25" s="94"/>
      <c r="B25" s="151"/>
      <c r="C25" s="44" t="s">
        <v>39</v>
      </c>
      <c r="D25" s="69">
        <v>10394</v>
      </c>
      <c r="E25" s="69">
        <v>10376</v>
      </c>
      <c r="F25" s="68">
        <f t="shared" si="5"/>
        <v>18</v>
      </c>
      <c r="G25" s="98" t="s">
        <v>58</v>
      </c>
    </row>
    <row r="26" spans="1:10" ht="27" customHeight="1" thickBot="1" x14ac:dyDescent="0.35">
      <c r="A26" s="94"/>
      <c r="B26" s="152"/>
      <c r="C26" s="46" t="s">
        <v>40</v>
      </c>
      <c r="D26" s="54">
        <v>200</v>
      </c>
      <c r="E26" s="54">
        <v>200</v>
      </c>
      <c r="F26" s="54">
        <f t="shared" si="5"/>
        <v>0</v>
      </c>
      <c r="G26" s="99" t="s">
        <v>58</v>
      </c>
    </row>
    <row r="27" spans="1:10" ht="27" customHeight="1" thickTop="1" x14ac:dyDescent="0.3">
      <c r="A27" s="162" t="s">
        <v>11</v>
      </c>
      <c r="B27" s="148" t="s">
        <v>16</v>
      </c>
      <c r="C27" s="149"/>
      <c r="D27" s="59">
        <f>D28</f>
        <v>150316</v>
      </c>
      <c r="E27" s="59">
        <f>E28</f>
        <v>104442</v>
      </c>
      <c r="F27" s="52">
        <f t="shared" si="5"/>
        <v>45874</v>
      </c>
      <c r="G27" s="97">
        <f>F27*100/D27</f>
        <v>30.518374624125176</v>
      </c>
    </row>
    <row r="28" spans="1:10" ht="27" customHeight="1" x14ac:dyDescent="0.3">
      <c r="A28" s="146"/>
      <c r="B28" s="150" t="s">
        <v>11</v>
      </c>
      <c r="C28" s="44" t="s">
        <v>17</v>
      </c>
      <c r="D28" s="63">
        <f>SUM(D29:D33)</f>
        <v>150316</v>
      </c>
      <c r="E28" s="63">
        <f>SUM(E29:E33)</f>
        <v>104442</v>
      </c>
      <c r="F28" s="69">
        <f>D28-E28</f>
        <v>45874</v>
      </c>
      <c r="G28" s="98">
        <f t="shared" ref="G28" si="6">F28*100/D28</f>
        <v>30.518374624125176</v>
      </c>
    </row>
    <row r="29" spans="1:10" ht="27" customHeight="1" x14ac:dyDescent="0.3">
      <c r="A29" s="146"/>
      <c r="B29" s="151"/>
      <c r="C29" s="44" t="s">
        <v>66</v>
      </c>
      <c r="D29" s="63">
        <v>107162</v>
      </c>
      <c r="E29" s="69">
        <v>70058</v>
      </c>
      <c r="F29" s="69">
        <f t="shared" ref="F29:F33" si="7">D29-E29</f>
        <v>37104</v>
      </c>
      <c r="G29" s="98">
        <f t="shared" si="1"/>
        <v>34.624213807133124</v>
      </c>
    </row>
    <row r="30" spans="1:10" ht="27" customHeight="1" x14ac:dyDescent="0.3">
      <c r="A30" s="146"/>
      <c r="B30" s="151"/>
      <c r="C30" s="102" t="s">
        <v>67</v>
      </c>
      <c r="D30" s="57">
        <v>4360</v>
      </c>
      <c r="E30" s="57">
        <v>2910</v>
      </c>
      <c r="F30" s="50">
        <f t="shared" si="7"/>
        <v>1450</v>
      </c>
      <c r="G30" s="98">
        <f t="shared" si="1"/>
        <v>33.256880733944953</v>
      </c>
    </row>
    <row r="31" spans="1:10" ht="27" customHeight="1" x14ac:dyDescent="0.3">
      <c r="A31" s="146"/>
      <c r="B31" s="163"/>
      <c r="C31" s="103" t="s">
        <v>68</v>
      </c>
      <c r="D31" s="104">
        <v>14445</v>
      </c>
      <c r="E31" s="104">
        <v>7979</v>
      </c>
      <c r="F31" s="105">
        <f t="shared" si="7"/>
        <v>6466</v>
      </c>
      <c r="G31" s="101">
        <f t="shared" si="1"/>
        <v>44.762893734856348</v>
      </c>
    </row>
    <row r="32" spans="1:10" ht="27" customHeight="1" x14ac:dyDescent="0.3">
      <c r="A32" s="146"/>
      <c r="B32" s="163"/>
      <c r="C32" s="103" t="s">
        <v>69</v>
      </c>
      <c r="D32" s="104">
        <v>21349</v>
      </c>
      <c r="E32" s="104">
        <v>20895</v>
      </c>
      <c r="F32" s="105">
        <f t="shared" si="7"/>
        <v>454</v>
      </c>
      <c r="G32" s="101">
        <f t="shared" si="1"/>
        <v>2.1265633050728372</v>
      </c>
    </row>
    <row r="33" spans="1:7" ht="27" customHeight="1" thickBot="1" x14ac:dyDescent="0.35">
      <c r="A33" s="146"/>
      <c r="B33" s="163"/>
      <c r="C33" s="103" t="s">
        <v>70</v>
      </c>
      <c r="D33" s="104">
        <v>3000</v>
      </c>
      <c r="E33" s="104">
        <v>2600</v>
      </c>
      <c r="F33" s="105">
        <f t="shared" si="7"/>
        <v>400</v>
      </c>
      <c r="G33" s="101">
        <f t="shared" si="1"/>
        <v>13.333333333333334</v>
      </c>
    </row>
    <row r="34" spans="1:7" ht="27" customHeight="1" thickTop="1" x14ac:dyDescent="0.3">
      <c r="A34" s="146" t="s">
        <v>41</v>
      </c>
      <c r="B34" s="148" t="s">
        <v>16</v>
      </c>
      <c r="C34" s="149"/>
      <c r="D34" s="60">
        <f>D35</f>
        <v>0</v>
      </c>
      <c r="E34" s="52">
        <f>E35</f>
        <v>57647</v>
      </c>
      <c r="F34" s="52">
        <f>F35</f>
        <v>0</v>
      </c>
      <c r="G34" s="80" t="s">
        <v>1</v>
      </c>
    </row>
    <row r="35" spans="1:7" ht="27" customHeight="1" x14ac:dyDescent="0.3">
      <c r="A35" s="146"/>
      <c r="B35" s="150" t="s">
        <v>41</v>
      </c>
      <c r="C35" s="43" t="s">
        <v>17</v>
      </c>
      <c r="D35" s="62">
        <f>D37</f>
        <v>0</v>
      </c>
      <c r="E35" s="68">
        <f>SUM(E36:E38)</f>
        <v>57647</v>
      </c>
      <c r="F35" s="68">
        <f>SUM(F37:F38)</f>
        <v>0</v>
      </c>
      <c r="G35" s="81" t="s">
        <v>1</v>
      </c>
    </row>
    <row r="36" spans="1:7" ht="27" customHeight="1" x14ac:dyDescent="0.3">
      <c r="A36" s="146"/>
      <c r="B36" s="151"/>
      <c r="C36" s="44" t="s">
        <v>42</v>
      </c>
      <c r="D36" s="64">
        <v>0</v>
      </c>
      <c r="E36" s="69">
        <v>53118</v>
      </c>
      <c r="F36" s="68" t="s">
        <v>74</v>
      </c>
      <c r="G36" s="81" t="s">
        <v>51</v>
      </c>
    </row>
    <row r="37" spans="1:7" ht="27" customHeight="1" x14ac:dyDescent="0.3">
      <c r="A37" s="146"/>
      <c r="B37" s="151"/>
      <c r="C37" s="44" t="s">
        <v>71</v>
      </c>
      <c r="D37" s="64">
        <v>0</v>
      </c>
      <c r="E37" s="69">
        <v>237</v>
      </c>
      <c r="F37" s="68" t="s">
        <v>72</v>
      </c>
      <c r="G37" s="81" t="s">
        <v>56</v>
      </c>
    </row>
    <row r="38" spans="1:7" ht="27" customHeight="1" thickBot="1" x14ac:dyDescent="0.35">
      <c r="A38" s="147"/>
      <c r="B38" s="152"/>
      <c r="C38" s="46" t="s">
        <v>62</v>
      </c>
      <c r="D38" s="67">
        <v>0</v>
      </c>
      <c r="E38" s="54">
        <v>4292</v>
      </c>
      <c r="F38" s="54" t="s">
        <v>73</v>
      </c>
      <c r="G38" s="82" t="s">
        <v>56</v>
      </c>
    </row>
    <row r="39" spans="1:7" ht="14.25" thickTop="1" x14ac:dyDescent="0.3"/>
    <row r="40" spans="1:7" x14ac:dyDescent="0.3">
      <c r="A40" s="145" t="s">
        <v>84</v>
      </c>
      <c r="B40" s="145"/>
      <c r="C40" s="145"/>
      <c r="D40" s="145"/>
      <c r="E40" s="145"/>
      <c r="F40" s="145"/>
      <c r="G40" s="145"/>
    </row>
  </sheetData>
  <mergeCells count="17">
    <mergeCell ref="B28:B33"/>
    <mergeCell ref="A40:G40"/>
    <mergeCell ref="A34:A38"/>
    <mergeCell ref="B34:C34"/>
    <mergeCell ref="B35:B38"/>
    <mergeCell ref="A1:G1"/>
    <mergeCell ref="A3:C3"/>
    <mergeCell ref="A4:C4"/>
    <mergeCell ref="A5:A22"/>
    <mergeCell ref="B5:C5"/>
    <mergeCell ref="B6:B12"/>
    <mergeCell ref="B13:B15"/>
    <mergeCell ref="B16:B22"/>
    <mergeCell ref="B23:C23"/>
    <mergeCell ref="B24:B26"/>
    <mergeCell ref="A27:A33"/>
    <mergeCell ref="B27:C27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horizontalDpi="4294967293" verticalDpi="0" r:id="rId1"/>
  <rowBreaks count="1" manualBreakCount="1">
    <brk id="31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세입세출_총괄표</vt:lpstr>
      <vt:lpstr>세입결산서</vt:lpstr>
      <vt:lpstr>세출결산서</vt:lpstr>
      <vt:lpstr>세출결산서!Print_Area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다문화센터</dc:creator>
  <cp:lastModifiedBy>User</cp:lastModifiedBy>
  <cp:lastPrinted>2021-03-16T08:03:44Z</cp:lastPrinted>
  <dcterms:created xsi:type="dcterms:W3CDTF">2017-01-12T02:13:16Z</dcterms:created>
  <dcterms:modified xsi:type="dcterms:W3CDTF">2021-03-17T00:41:31Z</dcterms:modified>
</cp:coreProperties>
</file>