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30" yWindow="195" windowWidth="22635" windowHeight="11760"/>
  </bookViews>
  <sheets>
    <sheet name="1.세입세출_총괄표" sheetId="5" r:id="rId1"/>
    <sheet name="2.세입예산서" sheetId="6" r:id="rId2"/>
    <sheet name="3.세출예산서" sheetId="7" r:id="rId3"/>
  </sheets>
  <definedNames>
    <definedName name="_xlnm.Print_Area" localSheetId="2">'3.세출예산서'!$A$1:$G$42</definedName>
  </definedNames>
  <calcPr calcId="144525"/>
</workbook>
</file>

<file path=xl/calcChain.xml><?xml version="1.0" encoding="utf-8"?>
<calcChain xmlns="http://schemas.openxmlformats.org/spreadsheetml/2006/main">
  <c r="G5" i="7" l="1"/>
  <c r="G6" i="7"/>
  <c r="G7" i="7"/>
  <c r="G8" i="7"/>
  <c r="G9" i="7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7" i="7"/>
  <c r="G31" i="7"/>
  <c r="G32" i="7"/>
  <c r="G33" i="7"/>
  <c r="G37" i="7"/>
  <c r="G38" i="7"/>
  <c r="G5" i="6"/>
  <c r="G6" i="6"/>
  <c r="G7" i="6"/>
  <c r="G8" i="6"/>
  <c r="G9" i="6"/>
  <c r="G10" i="6"/>
  <c r="G15" i="6"/>
  <c r="G16" i="6"/>
  <c r="G17" i="6"/>
  <c r="G18" i="6"/>
  <c r="G19" i="6"/>
  <c r="G20" i="6"/>
  <c r="G21" i="6"/>
  <c r="F7" i="5"/>
  <c r="E7" i="5"/>
  <c r="F8" i="7" l="1"/>
  <c r="F9" i="7"/>
  <c r="F10" i="7"/>
  <c r="F11" i="7"/>
  <c r="F12" i="7"/>
  <c r="F15" i="7"/>
  <c r="F16" i="7"/>
  <c r="F18" i="7"/>
  <c r="F19" i="7"/>
  <c r="F20" i="7"/>
  <c r="F21" i="7"/>
  <c r="F22" i="7"/>
  <c r="F23" i="7"/>
  <c r="F27" i="7"/>
  <c r="F31" i="7"/>
  <c r="F32" i="7"/>
  <c r="F33" i="7"/>
  <c r="F34" i="7"/>
  <c r="F37" i="7"/>
  <c r="F38" i="7"/>
  <c r="F39" i="7"/>
  <c r="F40" i="7"/>
  <c r="F41" i="7"/>
  <c r="F42" i="7"/>
  <c r="D5" i="7"/>
  <c r="E29" i="7"/>
  <c r="D29" i="7"/>
  <c r="E7" i="7"/>
  <c r="D7" i="7"/>
  <c r="F20" i="6" l="1"/>
  <c r="F21" i="6"/>
  <c r="F19" i="6"/>
  <c r="F18" i="6"/>
  <c r="E13" i="6"/>
  <c r="C7" i="5"/>
  <c r="B7" i="5"/>
  <c r="E19" i="6"/>
  <c r="E18" i="6" s="1"/>
  <c r="D19" i="6"/>
  <c r="E12" i="6"/>
  <c r="E16" i="6"/>
  <c r="E15" i="6" s="1"/>
  <c r="F15" i="6" s="1"/>
  <c r="E7" i="6"/>
  <c r="E6" i="6" s="1"/>
  <c r="D7" i="6"/>
  <c r="D6" i="6" s="1"/>
  <c r="E5" i="6" l="1"/>
  <c r="F17" i="6" l="1"/>
  <c r="E28" i="7" l="1"/>
  <c r="E25" i="7"/>
  <c r="D25" i="7"/>
  <c r="E17" i="7"/>
  <c r="F17" i="7" s="1"/>
  <c r="E14" i="7"/>
  <c r="F14" i="7" s="1"/>
  <c r="E24" i="7" l="1"/>
  <c r="E6" i="7"/>
  <c r="E5" i="7" s="1"/>
  <c r="D17" i="7"/>
  <c r="D40" i="7" l="1"/>
  <c r="D39" i="7" s="1"/>
  <c r="D28" i="7"/>
  <c r="D24" i="7"/>
  <c r="D14" i="7"/>
  <c r="D16" i="6"/>
  <c r="F16" i="6" s="1"/>
  <c r="D18" i="6"/>
  <c r="D13" i="6"/>
  <c r="D12" i="6" s="1"/>
  <c r="D5" i="6" s="1"/>
  <c r="D6" i="7" l="1"/>
  <c r="F7" i="7" l="1"/>
  <c r="F5" i="7"/>
  <c r="F6" i="7"/>
  <c r="F8" i="6" l="1"/>
  <c r="F9" i="6"/>
  <c r="F10" i="6"/>
  <c r="F5" i="6"/>
  <c r="F7" i="6" l="1"/>
  <c r="F6" i="6" l="1"/>
</calcChain>
</file>

<file path=xl/sharedStrings.xml><?xml version="1.0" encoding="utf-8"?>
<sst xmlns="http://schemas.openxmlformats.org/spreadsheetml/2006/main" count="119" uniqueCount="85">
  <si>
    <t>총 계</t>
  </si>
  <si>
    <t>대우수당</t>
  </si>
  <si>
    <t>기타보조금</t>
  </si>
  <si>
    <t>후원금</t>
  </si>
  <si>
    <t>총계</t>
  </si>
  <si>
    <t>보조금</t>
  </si>
  <si>
    <t>사무비</t>
  </si>
  <si>
    <t>재산조성비</t>
  </si>
  <si>
    <t>사업비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</si>
  <si>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</si>
  <si>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</si>
  <si>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</si>
  <si>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</si>
  <si>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</si>
  <si>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</si>
  <si>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</si>
  <si>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</si>
  <si>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</si>
  <si>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</si>
  <si>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</si>
  <si>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</si>
  <si>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</si>
  <si>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</si>
  <si>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</si>
  <si>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</si>
  <si>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</si>
  <si>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</si>
  <si>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</si>
  <si>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</si>
  <si>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</si>
  <si>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</si>
  <si>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세입</t>
  </si>
  <si>
    <t xml:space="preserve">총계 </t>
  </si>
  <si>
    <t>이월금</t>
  </si>
  <si>
    <t xml:space="preserve">※서식근거:「사회복지법인 및 사회복지시설 재무‧회계규칙」규정에 의거함. </t>
  </si>
  <si>
    <t>예비비 및 기타</t>
    <phoneticPr fontId="3" type="noConversion"/>
  </si>
  <si>
    <t>증감(B-A)</t>
  </si>
  <si>
    <t>퇴직금 및 퇴직적립금</t>
  </si>
  <si>
    <t>(단위:천원)</t>
    <phoneticPr fontId="3" type="noConversion"/>
  </si>
  <si>
    <t>합계</t>
    <phoneticPr fontId="3" type="noConversion"/>
  </si>
  <si>
    <t>시설비</t>
    <phoneticPr fontId="3" type="noConversion"/>
  </si>
  <si>
    <t>소계</t>
    <phoneticPr fontId="3" type="noConversion"/>
  </si>
  <si>
    <t>자산취득비</t>
    <phoneticPr fontId="3" type="noConversion"/>
  </si>
  <si>
    <t>시설장비유지비</t>
    <phoneticPr fontId="3" type="noConversion"/>
  </si>
  <si>
    <t>사업비</t>
    <phoneticPr fontId="3" type="noConversion"/>
  </si>
  <si>
    <t>초등학습지원사업</t>
    <phoneticPr fontId="3" type="noConversion"/>
  </si>
  <si>
    <t>예비비</t>
    <phoneticPr fontId="3" type="noConversion"/>
  </si>
  <si>
    <t>반환금</t>
    <phoneticPr fontId="3" type="noConversion"/>
  </si>
  <si>
    <t>법인
전입금</t>
    <phoneticPr fontId="3" type="noConversion"/>
  </si>
  <si>
    <t>법인
전입금</t>
    <phoneticPr fontId="3" type="noConversion"/>
  </si>
  <si>
    <t>법인전입금</t>
    <phoneticPr fontId="3" type="noConversion"/>
  </si>
  <si>
    <t>후원금</t>
    <phoneticPr fontId="3" type="noConversion"/>
  </si>
  <si>
    <t>후원금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</si>
  <si>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(후원금)</t>
    </r>
    <phoneticPr fontId="3" type="noConversion"/>
  </si>
  <si>
    <t>세출</t>
    <phoneticPr fontId="3" type="noConversion"/>
  </si>
  <si>
    <t>제수당
및 연차수당</t>
    <phoneticPr fontId="3" type="noConversion"/>
  </si>
  <si>
    <t>2020년</t>
    <phoneticPr fontId="3" type="noConversion"/>
  </si>
  <si>
    <t>2021년</t>
    <phoneticPr fontId="3" type="noConversion"/>
  </si>
  <si>
    <t>영동군건강가정·다문화가족지원센터 2021년 세입․세출예산안</t>
    <phoneticPr fontId="3" type="noConversion"/>
  </si>
  <si>
    <t>1. 2021년 세입ㆍ세출예산 총괄표</t>
    <phoneticPr fontId="3" type="noConversion"/>
  </si>
  <si>
    <t xml:space="preserve">2020년 예산(A) </t>
    <phoneticPr fontId="3" type="noConversion"/>
  </si>
  <si>
    <t xml:space="preserve">2021년 예산(B) </t>
    <phoneticPr fontId="3" type="noConversion"/>
  </si>
  <si>
    <t>2. 2021년 세입예산서</t>
    <phoneticPr fontId="3" type="noConversion"/>
  </si>
  <si>
    <t>3. 2021년 세출예산서</t>
    <phoneticPr fontId="3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</si>
  <si>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(법인전입금)</t>
    </r>
    <phoneticPr fontId="3" type="noConversion"/>
  </si>
  <si>
    <t>이월금
(법인전입금)</t>
    <phoneticPr fontId="3" type="noConversion"/>
  </si>
  <si>
    <t>특성화사업</t>
    <phoneticPr fontId="3" type="noConversion"/>
  </si>
  <si>
    <t>후원금</t>
    <phoneticPr fontId="3" type="noConversion"/>
  </si>
  <si>
    <t>법인전입금</t>
    <phoneticPr fontId="3" type="noConversion"/>
  </si>
  <si>
    <t>교육 및 문화사업</t>
    <phoneticPr fontId="3" type="noConversion"/>
  </si>
  <si>
    <t>행복가족상담사업</t>
    <phoneticPr fontId="3" type="noConversion"/>
  </si>
  <si>
    <t>다이음사업</t>
    <phoneticPr fontId="3" type="noConversion"/>
  </si>
  <si>
    <t>교육지원청</t>
    <phoneticPr fontId="3" type="noConversion"/>
  </si>
  <si>
    <t>결혼이민자역량강화사업</t>
    <phoneticPr fontId="3" type="noConversion"/>
  </si>
  <si>
    <t>△10,094</t>
  </si>
  <si>
    <t>△10,394</t>
  </si>
  <si>
    <t>△7,583</t>
  </si>
  <si>
    <t>△12,490</t>
  </si>
  <si>
    <t>△3,000</t>
  </si>
  <si>
    <t>△2,000</t>
  </si>
  <si>
    <t>※2021년 교육 및 문화사업: 센터운영, 국적취득대비반, 세계인의날</t>
    <phoneticPr fontId="3" type="noConversion"/>
  </si>
  <si>
    <t>△10,094</t>
    <phoneticPr fontId="3" type="noConversion"/>
  </si>
  <si>
    <t>△1,515</t>
  </si>
  <si>
    <t>△1,200</t>
    <phoneticPr fontId="3" type="noConversion"/>
  </si>
  <si>
    <t>이월금
(후원금)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</si>
</sst>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-* #,##0.0_-;\-* #,##0.0_-;_-* &quot;-&quot;?_-;_-@_-"/>
    <numFmt numFmtId="177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맑은 고딕"/>
      <family val="2"/>
      <charset val="129"/>
      <scheme val="minor"/>
    </font>
    <font>
      <sz val="14"/>
      <color rgb="FF000000"/>
      <name val="한컴돋움"/>
      <family val="1"/>
      <charset val="129"/>
    </font>
    <font>
      <sz val="14"/>
      <name val="한컴돋움"/>
      <family val="1"/>
      <charset val="129"/>
    </font>
    <font>
      <b/>
      <sz val="14"/>
      <color rgb="FF000000"/>
      <name val="한컴돋움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FFFFFF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FFFF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right" vertical="center" wrapText="1"/>
    </xf>
    <xf numFmtId="3" fontId="1" fillId="0" borderId="36" xfId="0" applyNumberFormat="1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0" fontId="1" fillId="0" borderId="40" xfId="0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right" vertical="center" wrapText="1"/>
    </xf>
    <xf numFmtId="3" fontId="1" fillId="2" borderId="36" xfId="0" applyNumberFormat="1" applyFont="1" applyFill="1" applyBorder="1" applyAlignment="1">
      <alignment horizontal="right" vertical="center" wrapText="1"/>
    </xf>
    <xf numFmtId="3" fontId="1" fillId="2" borderId="39" xfId="0" applyNumberFormat="1" applyFont="1" applyFill="1" applyBorder="1" applyAlignment="1">
      <alignment horizontal="right" vertical="center" wrapText="1"/>
    </xf>
    <xf numFmtId="3" fontId="1" fillId="2" borderId="38" xfId="0" applyNumberFormat="1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right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0" fontId="1" fillId="2" borderId="4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1" fillId="2" borderId="5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>
      <alignment horizontal="righ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0" fontId="0" fillId="0" borderId="65" xfId="0" applyBorder="1">
      <alignment vertical="center"/>
    </xf>
    <xf numFmtId="177" fontId="1" fillId="0" borderId="61" xfId="0" applyNumberFormat="1" applyFont="1" applyBorder="1" applyAlignment="1">
      <alignment horizontal="right" vertical="center" wrapText="1"/>
    </xf>
    <xf numFmtId="177" fontId="1" fillId="0" borderId="33" xfId="0" applyNumberFormat="1" applyFont="1" applyBorder="1" applyAlignment="1">
      <alignment horizontal="right" vertical="center" wrapText="1"/>
    </xf>
    <xf numFmtId="177" fontId="1" fillId="0" borderId="36" xfId="0" applyNumberFormat="1" applyFont="1" applyBorder="1" applyAlignment="1">
      <alignment horizontal="right" vertical="center" wrapText="1"/>
    </xf>
    <xf numFmtId="177" fontId="1" fillId="0" borderId="11" xfId="0" applyNumberFormat="1" applyFont="1" applyBorder="1" applyAlignment="1">
      <alignment horizontal="right" vertical="center" wrapText="1"/>
    </xf>
    <xf numFmtId="177" fontId="1" fillId="0" borderId="38" xfId="0" applyNumberFormat="1" applyFont="1" applyBorder="1" applyAlignment="1">
      <alignment horizontal="right" vertical="center" wrapText="1"/>
    </xf>
    <xf numFmtId="177" fontId="1" fillId="0" borderId="29" xfId="0" applyNumberFormat="1" applyFont="1" applyBorder="1" applyAlignment="1">
      <alignment horizontal="right" vertical="center" wrapText="1"/>
    </xf>
    <xf numFmtId="177" fontId="1" fillId="0" borderId="13" xfId="0" applyNumberFormat="1" applyFont="1" applyBorder="1" applyAlignment="1">
      <alignment horizontal="right" vertical="center" wrapText="1"/>
    </xf>
    <xf numFmtId="177" fontId="1" fillId="0" borderId="14" xfId="0" applyNumberFormat="1" applyFont="1" applyBorder="1" applyAlignment="1">
      <alignment horizontal="right" vertical="center" wrapText="1"/>
    </xf>
    <xf numFmtId="177" fontId="1" fillId="0" borderId="16" xfId="0" applyNumberFormat="1" applyFont="1" applyBorder="1" applyAlignment="1">
      <alignment horizontal="right" vertical="center" wrapText="1"/>
    </xf>
    <xf numFmtId="177" fontId="1" fillId="0" borderId="63" xfId="0" applyNumberFormat="1" applyFont="1" applyBorder="1" applyAlignment="1">
      <alignment horizontal="right" vertical="center" wrapText="1"/>
    </xf>
    <xf numFmtId="177" fontId="1" fillId="0" borderId="66" xfId="0" applyNumberFormat="1" applyFont="1" applyBorder="1" applyAlignment="1">
      <alignment horizontal="right" vertical="center" wrapText="1"/>
    </xf>
    <xf numFmtId="3" fontId="1" fillId="0" borderId="67" xfId="0" applyNumberFormat="1" applyFont="1" applyBorder="1" applyAlignment="1">
      <alignment horizontal="right" vertical="center" wrapText="1"/>
    </xf>
    <xf numFmtId="0" fontId="1" fillId="0" borderId="6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5" fillId="0" borderId="6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77" xfId="0" applyFont="1" applyBorder="1" applyAlignment="1">
      <alignment horizontal="center" vertical="center" wrapText="1"/>
    </xf>
    <xf numFmtId="3" fontId="1" fillId="0" borderId="64" xfId="0" applyNumberFormat="1" applyFont="1" applyBorder="1" applyAlignment="1">
      <alignment horizontal="right" vertical="center" wrapText="1"/>
    </xf>
    <xf numFmtId="41" fontId="1" fillId="2" borderId="38" xfId="6" applyFont="1" applyFill="1" applyBorder="1" applyAlignment="1">
      <alignment horizontal="right" vertical="center" wrapText="1"/>
    </xf>
    <xf numFmtId="3" fontId="1" fillId="2" borderId="17" xfId="0" applyNumberFormat="1" applyFont="1" applyFill="1" applyBorder="1" applyAlignment="1">
      <alignment horizontal="right" vertical="center" wrapText="1"/>
    </xf>
    <xf numFmtId="41" fontId="1" fillId="2" borderId="44" xfId="6" applyFont="1" applyFill="1" applyBorder="1" applyAlignment="1">
      <alignment horizontal="right" vertical="center" wrapText="1"/>
    </xf>
    <xf numFmtId="176" fontId="1" fillId="2" borderId="78" xfId="0" applyNumberFormat="1" applyFont="1" applyFill="1" applyBorder="1" applyAlignment="1">
      <alignment horizontal="right" vertical="center" wrapText="1"/>
    </xf>
    <xf numFmtId="176" fontId="1" fillId="2" borderId="68" xfId="0" applyNumberFormat="1" applyFont="1" applyFill="1" applyBorder="1" applyAlignment="1">
      <alignment horizontal="right" vertical="center" wrapText="1"/>
    </xf>
    <xf numFmtId="176" fontId="1" fillId="2" borderId="79" xfId="0" applyNumberFormat="1" applyFont="1" applyFill="1" applyBorder="1" applyAlignment="1">
      <alignment horizontal="right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" fillId="2" borderId="37" xfId="0" applyNumberFormat="1" applyFont="1" applyFill="1" applyBorder="1" applyAlignment="1">
      <alignment horizontal="right" vertical="center" wrapText="1"/>
    </xf>
    <xf numFmtId="176" fontId="1" fillId="2" borderId="80" xfId="0" applyNumberFormat="1" applyFont="1" applyFill="1" applyBorder="1" applyAlignment="1">
      <alignment horizontal="right" vertical="center" wrapText="1"/>
    </xf>
    <xf numFmtId="3" fontId="1" fillId="2" borderId="81" xfId="0" applyNumberFormat="1" applyFont="1" applyFill="1" applyBorder="1" applyAlignment="1">
      <alignment horizontal="right" vertical="center" wrapText="1"/>
    </xf>
    <xf numFmtId="3" fontId="1" fillId="2" borderId="70" xfId="0" applyNumberFormat="1" applyFont="1" applyFill="1" applyBorder="1" applyAlignment="1">
      <alignment horizontal="right" vertical="center" wrapText="1"/>
    </xf>
    <xf numFmtId="3" fontId="1" fillId="2" borderId="74" xfId="0" applyNumberFormat="1" applyFont="1" applyFill="1" applyBorder="1" applyAlignment="1">
      <alignment horizontal="right" vertical="center" wrapText="1"/>
    </xf>
    <xf numFmtId="3" fontId="1" fillId="2" borderId="82" xfId="0" applyNumberFormat="1" applyFont="1" applyFill="1" applyBorder="1" applyAlignment="1">
      <alignment horizontal="right" vertical="center" wrapText="1"/>
    </xf>
    <xf numFmtId="176" fontId="1" fillId="2" borderId="83" xfId="0" applyNumberFormat="1" applyFont="1" applyFill="1" applyBorder="1" applyAlignment="1">
      <alignment horizontal="right" vertical="center" wrapText="1"/>
    </xf>
    <xf numFmtId="176" fontId="1" fillId="2" borderId="84" xfId="0" applyNumberFormat="1" applyFont="1" applyFill="1" applyBorder="1" applyAlignment="1">
      <alignment horizontal="right" vertical="center" wrapText="1"/>
    </xf>
    <xf numFmtId="176" fontId="1" fillId="2" borderId="72" xfId="0" applyNumberFormat="1" applyFont="1" applyFill="1" applyBorder="1" applyAlignment="1">
      <alignment horizontal="right" vertical="center" wrapText="1"/>
    </xf>
    <xf numFmtId="176" fontId="1" fillId="2" borderId="85" xfId="0" applyNumberFormat="1" applyFont="1" applyFill="1" applyBorder="1" applyAlignment="1">
      <alignment horizontal="right" vertical="center" wrapText="1"/>
    </xf>
    <xf numFmtId="3" fontId="1" fillId="2" borderId="86" xfId="0" applyNumberFormat="1" applyFont="1" applyFill="1" applyBorder="1" applyAlignment="1">
      <alignment horizontal="right" vertical="center" wrapText="1"/>
    </xf>
    <xf numFmtId="176" fontId="1" fillId="2" borderId="87" xfId="0" applyNumberFormat="1" applyFont="1" applyFill="1" applyBorder="1" applyAlignment="1">
      <alignment horizontal="right" vertical="center" wrapText="1"/>
    </xf>
    <xf numFmtId="3" fontId="0" fillId="0" borderId="0" xfId="0" applyNumberFormat="1" applyBorder="1">
      <alignment vertical="center"/>
    </xf>
    <xf numFmtId="176" fontId="1" fillId="2" borderId="0" xfId="0" applyNumberFormat="1" applyFont="1" applyFill="1" applyBorder="1" applyAlignment="1">
      <alignment horizontal="right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right" vertical="center" wrapText="1"/>
    </xf>
    <xf numFmtId="3" fontId="11" fillId="0" borderId="88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3" fontId="11" fillId="0" borderId="53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2" fillId="0" borderId="54" xfId="0" applyNumberFormat="1" applyFont="1" applyBorder="1" applyAlignment="1">
      <alignment horizontal="right" vertical="center" wrapText="1"/>
    </xf>
    <xf numFmtId="0" fontId="11" fillId="0" borderId="26" xfId="0" applyFont="1" applyBorder="1" applyAlignment="1">
      <alignment horizontal="center" vertical="center" wrapText="1"/>
    </xf>
    <xf numFmtId="41" fontId="11" fillId="0" borderId="39" xfId="6" applyFont="1" applyBorder="1" applyAlignment="1">
      <alignment horizontal="right" vertical="center" wrapText="1"/>
    </xf>
    <xf numFmtId="41" fontId="11" fillId="0" borderId="14" xfId="6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2" fillId="0" borderId="27" xfId="0" applyNumberFormat="1" applyFont="1" applyBorder="1" applyAlignment="1">
      <alignment horizontal="right" vertical="center" wrapText="1"/>
    </xf>
    <xf numFmtId="0" fontId="11" fillId="0" borderId="28" xfId="0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0" fontId="11" fillId="0" borderId="73" xfId="0" applyFont="1" applyBorder="1" applyAlignment="1">
      <alignment horizontal="center" vertical="center" wrapText="1"/>
    </xf>
    <xf numFmtId="3" fontId="11" fillId="0" borderId="67" xfId="0" applyNumberFormat="1" applyFont="1" applyBorder="1" applyAlignment="1">
      <alignment horizontal="right" vertical="center" wrapText="1"/>
    </xf>
    <xf numFmtId="3" fontId="11" fillId="0" borderId="27" xfId="0" applyNumberFormat="1" applyFont="1" applyBorder="1" applyAlignment="1">
      <alignment horizontal="right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right" vertical="center" wrapText="1"/>
    </xf>
    <xf numFmtId="0" fontId="11" fillId="0" borderId="52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 wrapText="1"/>
    </xf>
    <xf numFmtId="3" fontId="11" fillId="0" borderId="74" xfId="0" applyNumberFormat="1" applyFont="1" applyBorder="1" applyAlignment="1">
      <alignment horizontal="right" vertical="center" wrapText="1"/>
    </xf>
    <xf numFmtId="3" fontId="11" fillId="0" borderId="75" xfId="0" applyNumberFormat="1" applyFont="1" applyBorder="1" applyAlignment="1">
      <alignment horizontal="right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right" vertical="center" wrapText="1"/>
    </xf>
    <xf numFmtId="0" fontId="1" fillId="2" borderId="95" xfId="0" applyFont="1" applyFill="1" applyBorder="1" applyAlignment="1">
      <alignment horizontal="right" vertical="center" wrapText="1"/>
    </xf>
    <xf numFmtId="41" fontId="1" fillId="0" borderId="66" xfId="0" applyNumberFormat="1" applyFont="1" applyBorder="1" applyAlignment="1">
      <alignment horizontal="right" vertical="center" wrapText="1"/>
    </xf>
    <xf numFmtId="41" fontId="1" fillId="0" borderId="11" xfId="0" applyNumberFormat="1" applyFont="1" applyBorder="1" applyAlignment="1">
      <alignment horizontal="right" vertical="center" wrapText="1"/>
    </xf>
    <xf numFmtId="41" fontId="1" fillId="0" borderId="29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" fillId="2" borderId="89" xfId="0" applyFont="1" applyFill="1" applyBorder="1" applyAlignment="1">
      <alignment horizontal="center" vertical="center" wrapText="1"/>
    </xf>
    <xf numFmtId="0" fontId="1" fillId="2" borderId="9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7">
    <cellStyle name="쉼표 [0]" xfId="6" builtinId="6"/>
    <cellStyle name="쉼표 [0] 2" xfId="2"/>
    <cellStyle name="쉼표 [0] 2 2" xfId="4"/>
    <cellStyle name="표준" xfId="0" builtinId="0"/>
    <cellStyle name="표준 2" xfId="3"/>
    <cellStyle name="표준 2 2" xfId="5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tabSelected="1" workbookViewId="0">
      <selection activeCell="I12" sqref="I12"/>
    </sheetView>
  </sheetViews>
  <sheetFormatPr defaultRowHeight="16.5" x14ac:dyDescent="0.3"/>
  <cols>
    <col min="1" max="1" width="16.25" customWidth="1"/>
    <col min="2" max="2" width="14.875" customWidth="1"/>
    <col min="3" max="3" width="14.75" customWidth="1"/>
    <col min="4" max="4" width="17" customWidth="1"/>
    <col min="5" max="5" width="16.5" customWidth="1"/>
    <col min="6" max="6" width="15.125" customWidth="1"/>
  </cols>
  <sheetData>
    <row r="1" spans="1:7" ht="22.5" x14ac:dyDescent="0.3">
      <c r="A1" s="121" t="s">
        <v>58</v>
      </c>
      <c r="B1" s="121"/>
      <c r="C1" s="121"/>
      <c r="D1" s="121"/>
      <c r="E1" s="121"/>
      <c r="F1" s="121"/>
      <c r="G1" s="28"/>
    </row>
    <row r="3" spans="1:7" ht="19.5" x14ac:dyDescent="0.3">
      <c r="A3" s="122" t="s">
        <v>59</v>
      </c>
      <c r="B3" s="122"/>
      <c r="C3" s="122"/>
      <c r="D3" s="122"/>
      <c r="E3" s="122"/>
      <c r="F3" s="122"/>
    </row>
    <row r="4" spans="1:7" ht="17.25" thickBot="1" x14ac:dyDescent="0.35">
      <c r="F4" s="30" t="s">
        <v>38</v>
      </c>
    </row>
    <row r="5" spans="1:7" ht="34.5" customHeight="1" thickTop="1" thickBot="1" x14ac:dyDescent="0.35">
      <c r="A5" s="123" t="s">
        <v>31</v>
      </c>
      <c r="B5" s="124"/>
      <c r="C5" s="125"/>
      <c r="D5" s="126" t="s">
        <v>54</v>
      </c>
      <c r="E5" s="124"/>
      <c r="F5" s="127"/>
    </row>
    <row r="6" spans="1:7" ht="34.5" customHeight="1" thickTop="1" x14ac:dyDescent="0.3">
      <c r="A6" s="128" t="s">
        <v>4</v>
      </c>
      <c r="B6" s="85" t="s">
        <v>56</v>
      </c>
      <c r="C6" s="86" t="s">
        <v>57</v>
      </c>
      <c r="D6" s="130" t="s">
        <v>32</v>
      </c>
      <c r="E6" s="85" t="s">
        <v>56</v>
      </c>
      <c r="F6" s="87" t="s">
        <v>57</v>
      </c>
    </row>
    <row r="7" spans="1:7" ht="34.5" customHeight="1" thickBot="1" x14ac:dyDescent="0.35">
      <c r="A7" s="129"/>
      <c r="B7" s="88">
        <f>SUM(B8:B12)</f>
        <v>600560</v>
      </c>
      <c r="C7" s="88">
        <f>SUM(C8:C12)</f>
        <v>679197</v>
      </c>
      <c r="D7" s="131"/>
      <c r="E7" s="88">
        <f>SUM(E8:E10)</f>
        <v>600560</v>
      </c>
      <c r="F7" s="89">
        <f>SUM(F8:F10)</f>
        <v>679197</v>
      </c>
    </row>
    <row r="8" spans="1:7" ht="34.5" customHeight="1" thickTop="1" x14ac:dyDescent="0.3">
      <c r="A8" s="90" t="s">
        <v>5</v>
      </c>
      <c r="B8" s="91">
        <v>594268</v>
      </c>
      <c r="C8" s="92">
        <v>668460</v>
      </c>
      <c r="D8" s="93" t="s">
        <v>6</v>
      </c>
      <c r="E8" s="91">
        <v>439650</v>
      </c>
      <c r="F8" s="94">
        <v>535964</v>
      </c>
    </row>
    <row r="9" spans="1:7" ht="34.5" customHeight="1" x14ac:dyDescent="0.3">
      <c r="A9" s="95" t="s">
        <v>51</v>
      </c>
      <c r="B9" s="96">
        <v>4223</v>
      </c>
      <c r="C9" s="97">
        <v>2708</v>
      </c>
      <c r="D9" s="98" t="s">
        <v>7</v>
      </c>
      <c r="E9" s="99">
        <v>10594</v>
      </c>
      <c r="F9" s="100">
        <v>500</v>
      </c>
    </row>
    <row r="10" spans="1:7" ht="34.5" customHeight="1" x14ac:dyDescent="0.3">
      <c r="A10" s="101" t="s">
        <v>84</v>
      </c>
      <c r="B10" s="102">
        <v>69</v>
      </c>
      <c r="C10" s="103">
        <v>4292</v>
      </c>
      <c r="D10" s="104" t="s">
        <v>8</v>
      </c>
      <c r="E10" s="102">
        <v>150316</v>
      </c>
      <c r="F10" s="105">
        <v>142733</v>
      </c>
    </row>
    <row r="11" spans="1:7" ht="34.5" customHeight="1" thickBot="1" x14ac:dyDescent="0.35">
      <c r="A11" s="106" t="s">
        <v>50</v>
      </c>
      <c r="B11" s="107">
        <v>2000</v>
      </c>
      <c r="C11" s="108">
        <v>3500</v>
      </c>
      <c r="D11" s="109" t="s">
        <v>35</v>
      </c>
      <c r="E11" s="110">
        <v>0</v>
      </c>
      <c r="F11" s="111">
        <v>0</v>
      </c>
    </row>
    <row r="12" spans="1:7" ht="38.25" customHeight="1" thickTop="1" thickBot="1" x14ac:dyDescent="0.35">
      <c r="A12" s="112" t="s">
        <v>65</v>
      </c>
      <c r="B12" s="113">
        <v>0</v>
      </c>
      <c r="C12" s="114">
        <v>237</v>
      </c>
      <c r="D12" s="115"/>
      <c r="E12" s="116"/>
      <c r="F12" s="116"/>
      <c r="G12" s="57"/>
    </row>
    <row r="13" spans="1:7" ht="24" customHeight="1" thickTop="1" x14ac:dyDescent="0.3">
      <c r="A13" s="58" t="s">
        <v>34</v>
      </c>
      <c r="B13" s="58"/>
      <c r="C13" s="58"/>
      <c r="D13" s="59"/>
      <c r="E13" s="59"/>
      <c r="F13" s="59"/>
    </row>
  </sheetData>
  <mergeCells count="6">
    <mergeCell ref="A1:F1"/>
    <mergeCell ref="A3:F3"/>
    <mergeCell ref="A5:C5"/>
    <mergeCell ref="D5:F5"/>
    <mergeCell ref="A6:A7"/>
    <mergeCell ref="D6:D7"/>
  </mergeCells>
  <phoneticPr fontId="3" type="noConversion"/>
  <pageMargins left="0.7" right="0.7" top="0.75" bottom="0.75" header="0.3" footer="0.3"/>
  <pageSetup paperSize="9" scale="85" orientation="portrait" horizontalDpi="4294967293" verticalDpi="300" r:id="rId1"/>
  <ignoredErrors>
    <ignoredError sqref="E7:F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opLeftCell="A22" zoomScaleNormal="100" workbookViewId="0">
      <selection activeCell="N14" sqref="N14"/>
    </sheetView>
  </sheetViews>
  <sheetFormatPr defaultRowHeight="16.5" x14ac:dyDescent="0.3"/>
  <cols>
    <col min="3" max="3" width="14.375" customWidth="1"/>
    <col min="4" max="5" width="16.5" customWidth="1"/>
    <col min="6" max="6" width="13.375" customWidth="1"/>
    <col min="7" max="7" width="9.75" customWidth="1"/>
  </cols>
  <sheetData>
    <row r="2" spans="1:7" ht="19.5" x14ac:dyDescent="0.3">
      <c r="A2" s="132" t="s">
        <v>62</v>
      </c>
      <c r="B2" s="132"/>
      <c r="C2" s="132"/>
      <c r="D2" s="132"/>
      <c r="E2" s="132"/>
      <c r="F2" s="132"/>
      <c r="G2" s="132"/>
    </row>
    <row r="3" spans="1:7" ht="17.25" thickBot="1" x14ac:dyDescent="0.35">
      <c r="G3" t="s">
        <v>38</v>
      </c>
    </row>
    <row r="4" spans="1:7" ht="18" thickTop="1" thickBot="1" x14ac:dyDescent="0.35">
      <c r="A4" s="141" t="s">
        <v>9</v>
      </c>
      <c r="B4" s="142"/>
      <c r="C4" s="143"/>
      <c r="D4" s="1" t="s">
        <v>60</v>
      </c>
      <c r="E4" s="2" t="s">
        <v>61</v>
      </c>
      <c r="F4" s="3" t="s">
        <v>10</v>
      </c>
      <c r="G4" s="4" t="s">
        <v>11</v>
      </c>
    </row>
    <row r="5" spans="1:7" ht="22.5" customHeight="1" thickTop="1" thickBot="1" x14ac:dyDescent="0.35">
      <c r="A5" s="144" t="s">
        <v>4</v>
      </c>
      <c r="B5" s="145"/>
      <c r="C5" s="146"/>
      <c r="D5" s="5">
        <f>SUM(D6,D12,D18,D15)</f>
        <v>600560</v>
      </c>
      <c r="E5" s="5">
        <f>SUM(E6,E12,E18,E15)</f>
        <v>679197</v>
      </c>
      <c r="F5" s="43">
        <f>SUM(E5-D5)</f>
        <v>78637</v>
      </c>
      <c r="G5" s="44">
        <f>F5*100/E5</f>
        <v>11.577936887235957</v>
      </c>
    </row>
    <row r="6" spans="1:7" ht="22.5" customHeight="1" thickTop="1" x14ac:dyDescent="0.3">
      <c r="A6" s="133" t="s">
        <v>5</v>
      </c>
      <c r="B6" s="135" t="s">
        <v>12</v>
      </c>
      <c r="C6" s="136"/>
      <c r="D6" s="6">
        <f>D7</f>
        <v>594268</v>
      </c>
      <c r="E6" s="6">
        <f>E7</f>
        <v>668460</v>
      </c>
      <c r="F6" s="45">
        <f>F7</f>
        <v>76191.999999999971</v>
      </c>
      <c r="G6" s="46">
        <f t="shared" ref="G6:G21" si="0">F6*100/E6</f>
        <v>11.398139006073658</v>
      </c>
    </row>
    <row r="7" spans="1:7" ht="22.5" customHeight="1" x14ac:dyDescent="0.3">
      <c r="A7" s="134"/>
      <c r="B7" s="137" t="s">
        <v>5</v>
      </c>
      <c r="C7" s="7" t="s">
        <v>13</v>
      </c>
      <c r="D7" s="8">
        <f>SUM(D8:D11)</f>
        <v>594268</v>
      </c>
      <c r="E7" s="8">
        <f>SUM(E8:E11)</f>
        <v>668460</v>
      </c>
      <c r="F7" s="47">
        <f>SUM(F8:F11)</f>
        <v>76191.999999999971</v>
      </c>
      <c r="G7" s="48">
        <f t="shared" si="0"/>
        <v>11.398139006073658</v>
      </c>
    </row>
    <row r="8" spans="1:7" ht="22.5" customHeight="1" x14ac:dyDescent="0.3">
      <c r="A8" s="134"/>
      <c r="B8" s="138"/>
      <c r="C8" s="7" t="s">
        <v>14</v>
      </c>
      <c r="D8" s="8">
        <v>236825</v>
      </c>
      <c r="E8" s="8">
        <v>280535.5</v>
      </c>
      <c r="F8" s="49">
        <f t="shared" ref="F8:F10" si="1">SUM(E8-D8)</f>
        <v>43710.5</v>
      </c>
      <c r="G8" s="48">
        <f t="shared" si="0"/>
        <v>15.581094014839477</v>
      </c>
    </row>
    <row r="9" spans="1:7" ht="22.5" customHeight="1" x14ac:dyDescent="0.3">
      <c r="A9" s="134"/>
      <c r="B9" s="138"/>
      <c r="C9" s="7" t="s">
        <v>15</v>
      </c>
      <c r="D9" s="8">
        <v>100045</v>
      </c>
      <c r="E9" s="8">
        <v>111916.65</v>
      </c>
      <c r="F9" s="49">
        <f t="shared" si="1"/>
        <v>11871.649999999994</v>
      </c>
      <c r="G9" s="48">
        <f t="shared" si="0"/>
        <v>10.607581624360625</v>
      </c>
    </row>
    <row r="10" spans="1:7" ht="22.5" customHeight="1" x14ac:dyDescent="0.3">
      <c r="A10" s="134"/>
      <c r="B10" s="138"/>
      <c r="C10" s="9" t="s">
        <v>16</v>
      </c>
      <c r="D10" s="10">
        <v>252398</v>
      </c>
      <c r="E10" s="10">
        <v>273007.84999999998</v>
      </c>
      <c r="F10" s="49">
        <f t="shared" si="1"/>
        <v>20609.849999999977</v>
      </c>
      <c r="G10" s="50">
        <f t="shared" si="0"/>
        <v>7.5491785309469961</v>
      </c>
    </row>
    <row r="11" spans="1:7" ht="22.5" customHeight="1" thickBot="1" x14ac:dyDescent="0.35">
      <c r="A11" s="139"/>
      <c r="B11" s="140"/>
      <c r="C11" s="11" t="s">
        <v>2</v>
      </c>
      <c r="D11" s="12">
        <v>5000</v>
      </c>
      <c r="E11" s="12">
        <v>3000</v>
      </c>
      <c r="F11" s="49" t="s">
        <v>79</v>
      </c>
      <c r="G11" s="118">
        <v>0</v>
      </c>
    </row>
    <row r="12" spans="1:7" ht="22.5" customHeight="1" thickTop="1" x14ac:dyDescent="0.3">
      <c r="A12" s="133" t="s">
        <v>3</v>
      </c>
      <c r="B12" s="135" t="s">
        <v>12</v>
      </c>
      <c r="C12" s="136"/>
      <c r="D12" s="8">
        <f>D13</f>
        <v>4223</v>
      </c>
      <c r="E12" s="8">
        <f>E13</f>
        <v>2708</v>
      </c>
      <c r="F12" s="45" t="s">
        <v>82</v>
      </c>
      <c r="G12" s="119">
        <v>0</v>
      </c>
    </row>
    <row r="13" spans="1:7" ht="22.5" customHeight="1" x14ac:dyDescent="0.3">
      <c r="A13" s="134"/>
      <c r="B13" s="137" t="s">
        <v>3</v>
      </c>
      <c r="C13" s="7" t="s">
        <v>13</v>
      </c>
      <c r="D13" s="8">
        <f>D14</f>
        <v>4223</v>
      </c>
      <c r="E13" s="8">
        <f>E14</f>
        <v>2708</v>
      </c>
      <c r="F13" s="49" t="s">
        <v>82</v>
      </c>
      <c r="G13" s="120">
        <v>0</v>
      </c>
    </row>
    <row r="14" spans="1:7" ht="22.5" customHeight="1" thickBot="1" x14ac:dyDescent="0.35">
      <c r="A14" s="139"/>
      <c r="B14" s="140"/>
      <c r="C14" s="11" t="s">
        <v>52</v>
      </c>
      <c r="D14" s="12">
        <v>4223</v>
      </c>
      <c r="E14" s="12">
        <v>2708</v>
      </c>
      <c r="F14" s="49" t="s">
        <v>82</v>
      </c>
      <c r="G14" s="118">
        <v>0</v>
      </c>
    </row>
    <row r="15" spans="1:7" ht="22.5" customHeight="1" thickTop="1" x14ac:dyDescent="0.3">
      <c r="A15" s="133" t="s">
        <v>48</v>
      </c>
      <c r="B15" s="135" t="s">
        <v>12</v>
      </c>
      <c r="C15" s="136"/>
      <c r="D15" s="6">
        <v>2000</v>
      </c>
      <c r="E15" s="6">
        <f>E16</f>
        <v>3500</v>
      </c>
      <c r="F15" s="52">
        <f>SUM(E15-D15)</f>
        <v>1500</v>
      </c>
      <c r="G15" s="48">
        <f t="shared" si="0"/>
        <v>42.857142857142854</v>
      </c>
    </row>
    <row r="16" spans="1:7" ht="22.5" customHeight="1" x14ac:dyDescent="0.3">
      <c r="A16" s="134"/>
      <c r="B16" s="137" t="s">
        <v>49</v>
      </c>
      <c r="C16" s="13" t="s">
        <v>13</v>
      </c>
      <c r="D16" s="8">
        <f>D17</f>
        <v>2000</v>
      </c>
      <c r="E16" s="8">
        <f>E17</f>
        <v>3500</v>
      </c>
      <c r="F16" s="49">
        <f t="shared" ref="F16:F21" si="2">SUM(E16-D16)</f>
        <v>1500</v>
      </c>
      <c r="G16" s="48">
        <f t="shared" si="0"/>
        <v>42.857142857142854</v>
      </c>
    </row>
    <row r="17" spans="1:7" ht="30.75" customHeight="1" thickBot="1" x14ac:dyDescent="0.35">
      <c r="A17" s="139"/>
      <c r="B17" s="140"/>
      <c r="C17" s="26" t="s">
        <v>50</v>
      </c>
      <c r="D17" s="12">
        <v>2000</v>
      </c>
      <c r="E17" s="12">
        <v>3500</v>
      </c>
      <c r="F17" s="51">
        <f t="shared" si="2"/>
        <v>1500</v>
      </c>
      <c r="G17" s="53">
        <f t="shared" si="0"/>
        <v>42.857142857142854</v>
      </c>
    </row>
    <row r="18" spans="1:7" ht="22.5" customHeight="1" thickTop="1" x14ac:dyDescent="0.3">
      <c r="A18" s="133" t="s">
        <v>33</v>
      </c>
      <c r="B18" s="135" t="s">
        <v>12</v>
      </c>
      <c r="C18" s="136"/>
      <c r="D18" s="6">
        <f>D19</f>
        <v>69</v>
      </c>
      <c r="E18" s="6">
        <f>E19</f>
        <v>4529</v>
      </c>
      <c r="F18" s="52">
        <f>SUM(E18-D18)</f>
        <v>4460</v>
      </c>
      <c r="G18" s="48">
        <f t="shared" si="0"/>
        <v>98.476484875248403</v>
      </c>
    </row>
    <row r="19" spans="1:7" ht="22.5" customHeight="1" x14ac:dyDescent="0.3">
      <c r="A19" s="134"/>
      <c r="B19" s="137" t="s">
        <v>33</v>
      </c>
      <c r="C19" s="9" t="s">
        <v>13</v>
      </c>
      <c r="D19" s="10">
        <f>SUM(D20:D21)</f>
        <v>69</v>
      </c>
      <c r="E19" s="10">
        <f>SUM(E20:E21)</f>
        <v>4529</v>
      </c>
      <c r="F19" s="49">
        <f t="shared" si="2"/>
        <v>4460</v>
      </c>
      <c r="G19" s="48">
        <f t="shared" si="0"/>
        <v>98.476484875248403</v>
      </c>
    </row>
    <row r="20" spans="1:7" ht="30" customHeight="1" x14ac:dyDescent="0.3">
      <c r="A20" s="134"/>
      <c r="B20" s="138"/>
      <c r="C20" s="55" t="s">
        <v>53</v>
      </c>
      <c r="D20" s="56">
        <v>69</v>
      </c>
      <c r="E20" s="54">
        <v>4292</v>
      </c>
      <c r="F20" s="49">
        <f>SUM(E20-D20)</f>
        <v>4223</v>
      </c>
      <c r="G20" s="48">
        <f t="shared" si="0"/>
        <v>98.392357875116502</v>
      </c>
    </row>
    <row r="21" spans="1:7" ht="30" customHeight="1" thickBot="1" x14ac:dyDescent="0.35">
      <c r="A21" s="134"/>
      <c r="B21" s="138"/>
      <c r="C21" s="60" t="s">
        <v>64</v>
      </c>
      <c r="D21" s="56">
        <v>0</v>
      </c>
      <c r="E21" s="61">
        <v>237</v>
      </c>
      <c r="F21" s="49">
        <f t="shared" si="2"/>
        <v>237</v>
      </c>
      <c r="G21" s="48">
        <f t="shared" si="0"/>
        <v>100</v>
      </c>
    </row>
    <row r="22" spans="1:7" ht="17.25" thickTop="1" x14ac:dyDescent="0.3">
      <c r="A22" s="42"/>
      <c r="B22" s="42"/>
      <c r="C22" s="42"/>
      <c r="D22" s="42"/>
      <c r="F22" s="42"/>
      <c r="G22" s="42"/>
    </row>
  </sheetData>
  <mergeCells count="15">
    <mergeCell ref="A2:G2"/>
    <mergeCell ref="A18:A21"/>
    <mergeCell ref="B18:C18"/>
    <mergeCell ref="B19:B21"/>
    <mergeCell ref="A15:A17"/>
    <mergeCell ref="B15:C15"/>
    <mergeCell ref="B16:B17"/>
    <mergeCell ref="A4:C4"/>
    <mergeCell ref="A5:C5"/>
    <mergeCell ref="A6:A11"/>
    <mergeCell ref="B6:C6"/>
    <mergeCell ref="B7:B11"/>
    <mergeCell ref="A12:A14"/>
    <mergeCell ref="B12:C12"/>
    <mergeCell ref="B13:B14"/>
  </mergeCells>
  <phoneticPr fontId="3" type="noConversion"/>
  <pageMargins left="0.7" right="0.7" top="0.75" bottom="0.75" header="0.3" footer="0.3"/>
  <pageSetup paperSize="9" scale="91" orientation="portrait" horizontalDpi="4294967293" verticalDpi="300" r:id="rId1"/>
  <ignoredErrors>
    <ignoredError sqref="E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showGridLines="0" topLeftCell="A25" zoomScaleNormal="100" workbookViewId="0">
      <selection activeCell="J35" sqref="J35"/>
    </sheetView>
  </sheetViews>
  <sheetFormatPr defaultRowHeight="16.5" x14ac:dyDescent="0.3"/>
  <cols>
    <col min="2" max="2" width="11.125" customWidth="1"/>
    <col min="3" max="3" width="11.875" customWidth="1"/>
    <col min="4" max="5" width="15.375" customWidth="1"/>
    <col min="6" max="6" width="11.25" customWidth="1"/>
    <col min="7" max="7" width="10" customWidth="1"/>
    <col min="11" max="11" width="16.75" customWidth="1"/>
    <col min="14" max="14" width="11.125" customWidth="1"/>
  </cols>
  <sheetData>
    <row r="2" spans="1:10" ht="19.5" x14ac:dyDescent="0.3">
      <c r="A2" s="162" t="s">
        <v>63</v>
      </c>
      <c r="B2" s="162"/>
      <c r="C2" s="162"/>
      <c r="D2" s="162"/>
      <c r="E2" s="162"/>
      <c r="F2" s="162"/>
      <c r="G2" s="162"/>
    </row>
    <row r="3" spans="1:10" ht="17.25" thickBot="1" x14ac:dyDescent="0.35">
      <c r="G3" t="s">
        <v>38</v>
      </c>
    </row>
    <row r="4" spans="1:10" ht="17.25" thickTop="1" x14ac:dyDescent="0.3">
      <c r="A4" s="163" t="s">
        <v>9</v>
      </c>
      <c r="B4" s="164"/>
      <c r="C4" s="165"/>
      <c r="D4" s="83" t="s">
        <v>60</v>
      </c>
      <c r="E4" s="83" t="s">
        <v>61</v>
      </c>
      <c r="F4" s="83" t="s">
        <v>36</v>
      </c>
      <c r="G4" s="84" t="s">
        <v>11</v>
      </c>
    </row>
    <row r="5" spans="1:10" ht="24" customHeight="1" thickBot="1" x14ac:dyDescent="0.35">
      <c r="A5" s="166" t="s">
        <v>0</v>
      </c>
      <c r="B5" s="167"/>
      <c r="C5" s="168"/>
      <c r="D5" s="72">
        <f>SUM(D6,D24,D28,D39)</f>
        <v>600560</v>
      </c>
      <c r="E5" s="72">
        <f>SUM(E6,E24,E28,E39)</f>
        <v>679197</v>
      </c>
      <c r="F5" s="72">
        <f>SUM(E5-D5)</f>
        <v>78637</v>
      </c>
      <c r="G5" s="78">
        <f t="shared" ref="G5:G38" si="0">F5*100/E5</f>
        <v>11.577936887235957</v>
      </c>
    </row>
    <row r="6" spans="1:10" ht="24" customHeight="1" thickTop="1" thickBot="1" x14ac:dyDescent="0.35">
      <c r="A6" s="31" t="s">
        <v>6</v>
      </c>
      <c r="B6" s="154" t="s">
        <v>12</v>
      </c>
      <c r="C6" s="155"/>
      <c r="D6" s="18">
        <f>SUM(D7,D14,D17)</f>
        <v>439650</v>
      </c>
      <c r="E6" s="18">
        <f>SUM(E7,E14,E17)</f>
        <v>535964</v>
      </c>
      <c r="F6" s="18">
        <f>SUM(E6-D6)</f>
        <v>96314</v>
      </c>
      <c r="G6" s="78">
        <f t="shared" si="0"/>
        <v>17.970236806949721</v>
      </c>
      <c r="J6" s="35"/>
    </row>
    <row r="7" spans="1:10" ht="24" customHeight="1" thickTop="1" x14ac:dyDescent="0.3">
      <c r="A7" s="32"/>
      <c r="B7" s="169" t="s">
        <v>17</v>
      </c>
      <c r="C7" s="27" t="s">
        <v>13</v>
      </c>
      <c r="D7" s="19">
        <f>SUM(D8:D13)</f>
        <v>395221</v>
      </c>
      <c r="E7" s="19">
        <f>SUM(E8:E13)</f>
        <v>478270</v>
      </c>
      <c r="F7" s="71">
        <f t="shared" ref="F7:F42" si="1">SUM(E7-D7)</f>
        <v>83049</v>
      </c>
      <c r="G7" s="66">
        <f t="shared" si="0"/>
        <v>17.36445940577498</v>
      </c>
    </row>
    <row r="8" spans="1:10" ht="24" customHeight="1" x14ac:dyDescent="0.3">
      <c r="A8" s="32"/>
      <c r="B8" s="157"/>
      <c r="C8" s="39" t="s">
        <v>18</v>
      </c>
      <c r="D8" s="20">
        <v>292555</v>
      </c>
      <c r="E8" s="20">
        <v>359227</v>
      </c>
      <c r="F8" s="69">
        <f t="shared" si="1"/>
        <v>66672</v>
      </c>
      <c r="G8" s="65">
        <f t="shared" si="0"/>
        <v>18.559852126928099</v>
      </c>
    </row>
    <row r="9" spans="1:10" ht="35.25" customHeight="1" x14ac:dyDescent="0.3">
      <c r="A9" s="32"/>
      <c r="B9" s="157"/>
      <c r="C9" s="38" t="s">
        <v>55</v>
      </c>
      <c r="D9" s="21">
        <v>39316</v>
      </c>
      <c r="E9" s="21">
        <v>42262</v>
      </c>
      <c r="F9" s="79">
        <f t="shared" si="1"/>
        <v>2946</v>
      </c>
      <c r="G9" s="70">
        <f t="shared" si="0"/>
        <v>6.9708011925606925</v>
      </c>
    </row>
    <row r="10" spans="1:10" ht="24" customHeight="1" x14ac:dyDescent="0.3">
      <c r="A10" s="32"/>
      <c r="B10" s="157"/>
      <c r="C10" s="39" t="s">
        <v>19</v>
      </c>
      <c r="D10" s="20">
        <v>28523</v>
      </c>
      <c r="E10" s="20">
        <v>34440</v>
      </c>
      <c r="F10" s="73">
        <f t="shared" si="1"/>
        <v>5917</v>
      </c>
      <c r="G10" s="67">
        <f t="shared" si="0"/>
        <v>17.180603948896632</v>
      </c>
    </row>
    <row r="11" spans="1:10" ht="30.75" customHeight="1" x14ac:dyDescent="0.3">
      <c r="A11" s="32"/>
      <c r="B11" s="157"/>
      <c r="C11" s="39" t="s">
        <v>37</v>
      </c>
      <c r="D11" s="20">
        <v>21717</v>
      </c>
      <c r="E11" s="20">
        <v>25461</v>
      </c>
      <c r="F11" s="73">
        <f t="shared" si="1"/>
        <v>3744</v>
      </c>
      <c r="G11" s="67">
        <f t="shared" si="0"/>
        <v>14.704842700600919</v>
      </c>
    </row>
    <row r="12" spans="1:10" ht="24" customHeight="1" x14ac:dyDescent="0.3">
      <c r="A12" s="32"/>
      <c r="B12" s="157"/>
      <c r="C12" s="39" t="s">
        <v>1</v>
      </c>
      <c r="D12" s="20">
        <v>7110</v>
      </c>
      <c r="E12" s="20">
        <v>12080</v>
      </c>
      <c r="F12" s="74">
        <f t="shared" si="1"/>
        <v>4970</v>
      </c>
      <c r="G12" s="65">
        <f t="shared" si="0"/>
        <v>41.142384105960268</v>
      </c>
    </row>
    <row r="13" spans="1:10" ht="24" customHeight="1" thickBot="1" x14ac:dyDescent="0.35">
      <c r="A13" s="32"/>
      <c r="B13" s="158"/>
      <c r="C13" s="40" t="s">
        <v>20</v>
      </c>
      <c r="D13" s="23">
        <v>6000</v>
      </c>
      <c r="E13" s="23">
        <v>4800</v>
      </c>
      <c r="F13" s="63" t="s">
        <v>83</v>
      </c>
      <c r="G13" s="77">
        <v>0</v>
      </c>
    </row>
    <row r="14" spans="1:10" ht="24" customHeight="1" thickTop="1" x14ac:dyDescent="0.3">
      <c r="A14" s="32"/>
      <c r="B14" s="156" t="s">
        <v>21</v>
      </c>
      <c r="C14" s="27" t="s">
        <v>13</v>
      </c>
      <c r="D14" s="19">
        <f>SUM(D15,D16)</f>
        <v>4440</v>
      </c>
      <c r="E14" s="19">
        <f>SUM(E15,E16)</f>
        <v>7120</v>
      </c>
      <c r="F14" s="71">
        <f t="shared" si="1"/>
        <v>2680</v>
      </c>
      <c r="G14" s="66">
        <f t="shared" si="0"/>
        <v>37.640449438202246</v>
      </c>
    </row>
    <row r="15" spans="1:10" ht="24" customHeight="1" x14ac:dyDescent="0.3">
      <c r="A15" s="32"/>
      <c r="B15" s="157"/>
      <c r="C15" s="39" t="s">
        <v>22</v>
      </c>
      <c r="D15" s="20">
        <v>3000</v>
      </c>
      <c r="E15" s="20">
        <v>3400</v>
      </c>
      <c r="F15" s="74">
        <f t="shared" si="1"/>
        <v>400</v>
      </c>
      <c r="G15" s="67">
        <f t="shared" si="0"/>
        <v>11.764705882352942</v>
      </c>
    </row>
    <row r="16" spans="1:10" ht="24" customHeight="1" thickBot="1" x14ac:dyDescent="0.35">
      <c r="A16" s="32"/>
      <c r="B16" s="158"/>
      <c r="C16" s="14" t="s">
        <v>23</v>
      </c>
      <c r="D16" s="24">
        <v>1440</v>
      </c>
      <c r="E16" s="24">
        <v>3720</v>
      </c>
      <c r="F16" s="63">
        <f t="shared" si="1"/>
        <v>2280</v>
      </c>
      <c r="G16" s="77">
        <f t="shared" si="0"/>
        <v>61.29032258064516</v>
      </c>
    </row>
    <row r="17" spans="1:14" ht="24" customHeight="1" thickTop="1" x14ac:dyDescent="0.3">
      <c r="A17" s="32"/>
      <c r="B17" s="156" t="s">
        <v>24</v>
      </c>
      <c r="C17" s="15" t="s">
        <v>13</v>
      </c>
      <c r="D17" s="19">
        <f>SUM(D18,D19,D20,D21,D22,D23)</f>
        <v>39989</v>
      </c>
      <c r="E17" s="19">
        <f>SUM(E18,E19,E20,E21,E22,E23)</f>
        <v>50574</v>
      </c>
      <c r="F17" s="68">
        <f t="shared" si="1"/>
        <v>10585</v>
      </c>
      <c r="G17" s="75">
        <f t="shared" si="0"/>
        <v>20.929726737058569</v>
      </c>
    </row>
    <row r="18" spans="1:14" ht="24" customHeight="1" x14ac:dyDescent="0.3">
      <c r="A18" s="32"/>
      <c r="B18" s="157"/>
      <c r="C18" s="16" t="s">
        <v>25</v>
      </c>
      <c r="D18" s="20">
        <v>16316</v>
      </c>
      <c r="E18" s="20">
        <v>18786</v>
      </c>
      <c r="F18" s="74">
        <f t="shared" si="1"/>
        <v>2470</v>
      </c>
      <c r="G18" s="65">
        <f t="shared" si="0"/>
        <v>13.148089002448632</v>
      </c>
    </row>
    <row r="19" spans="1:14" ht="31.5" customHeight="1" x14ac:dyDescent="0.3">
      <c r="A19" s="32"/>
      <c r="B19" s="157"/>
      <c r="C19" s="16" t="s">
        <v>26</v>
      </c>
      <c r="D19" s="20">
        <v>7356</v>
      </c>
      <c r="E19" s="20">
        <v>8994</v>
      </c>
      <c r="F19" s="74">
        <f t="shared" si="1"/>
        <v>1638</v>
      </c>
      <c r="G19" s="66">
        <f t="shared" si="0"/>
        <v>18.212141427618413</v>
      </c>
    </row>
    <row r="20" spans="1:14" ht="24" customHeight="1" x14ac:dyDescent="0.3">
      <c r="A20" s="32"/>
      <c r="B20" s="157"/>
      <c r="C20" s="16" t="s">
        <v>27</v>
      </c>
      <c r="D20" s="20">
        <v>2800</v>
      </c>
      <c r="E20" s="20">
        <v>3900</v>
      </c>
      <c r="F20" s="74">
        <f t="shared" si="1"/>
        <v>1100</v>
      </c>
      <c r="G20" s="67">
        <f t="shared" si="0"/>
        <v>28.205128205128204</v>
      </c>
    </row>
    <row r="21" spans="1:14" ht="24" customHeight="1" x14ac:dyDescent="0.3">
      <c r="A21" s="32"/>
      <c r="B21" s="157"/>
      <c r="C21" s="16" t="s">
        <v>28</v>
      </c>
      <c r="D21" s="20">
        <v>4200</v>
      </c>
      <c r="E21" s="20">
        <v>4500</v>
      </c>
      <c r="F21" s="69">
        <f t="shared" si="1"/>
        <v>300</v>
      </c>
      <c r="G21" s="67">
        <f t="shared" si="0"/>
        <v>6.666666666666667</v>
      </c>
    </row>
    <row r="22" spans="1:14" ht="24" customHeight="1" x14ac:dyDescent="0.3">
      <c r="A22" s="32"/>
      <c r="B22" s="157"/>
      <c r="C22" s="16" t="s">
        <v>29</v>
      </c>
      <c r="D22" s="20">
        <v>2747</v>
      </c>
      <c r="E22" s="20">
        <v>2765</v>
      </c>
      <c r="F22" s="74">
        <f t="shared" si="1"/>
        <v>18</v>
      </c>
      <c r="G22" s="67">
        <f t="shared" si="0"/>
        <v>0.65099457504520797</v>
      </c>
    </row>
    <row r="23" spans="1:14" ht="24" customHeight="1" thickBot="1" x14ac:dyDescent="0.35">
      <c r="A23" s="33"/>
      <c r="B23" s="159"/>
      <c r="C23" s="17" t="s">
        <v>30</v>
      </c>
      <c r="D23" s="23">
        <v>6570</v>
      </c>
      <c r="E23" s="23">
        <v>11629</v>
      </c>
      <c r="F23" s="63">
        <f t="shared" si="1"/>
        <v>5059</v>
      </c>
      <c r="G23" s="67">
        <f t="shared" si="0"/>
        <v>43.503310688795253</v>
      </c>
    </row>
    <row r="24" spans="1:14" ht="24" customHeight="1" thickTop="1" thickBot="1" x14ac:dyDescent="0.35">
      <c r="A24" s="149" t="s">
        <v>40</v>
      </c>
      <c r="B24" s="154" t="s">
        <v>39</v>
      </c>
      <c r="C24" s="155"/>
      <c r="D24" s="64">
        <f>D25</f>
        <v>10594</v>
      </c>
      <c r="E24" s="18">
        <f>E25</f>
        <v>500</v>
      </c>
      <c r="F24" s="36" t="s">
        <v>81</v>
      </c>
      <c r="G24" s="80">
        <v>0</v>
      </c>
    </row>
    <row r="25" spans="1:14" ht="24" customHeight="1" thickTop="1" x14ac:dyDescent="0.3">
      <c r="A25" s="150"/>
      <c r="B25" s="160" t="s">
        <v>41</v>
      </c>
      <c r="C25" s="161"/>
      <c r="D25" s="62">
        <f>SUM(D26:D27)</f>
        <v>10594</v>
      </c>
      <c r="E25" s="41">
        <f>SUM(E26,E27)</f>
        <v>500</v>
      </c>
      <c r="F25" s="68" t="s">
        <v>74</v>
      </c>
      <c r="G25" s="76">
        <v>0</v>
      </c>
    </row>
    <row r="26" spans="1:14" ht="24" customHeight="1" x14ac:dyDescent="0.3">
      <c r="A26" s="150"/>
      <c r="B26" s="152" t="s">
        <v>42</v>
      </c>
      <c r="C26" s="153"/>
      <c r="D26" s="62">
        <v>10394</v>
      </c>
      <c r="E26" s="37">
        <v>0</v>
      </c>
      <c r="F26" s="73" t="s">
        <v>75</v>
      </c>
      <c r="G26" s="65">
        <v>0</v>
      </c>
    </row>
    <row r="27" spans="1:14" ht="24" customHeight="1" thickBot="1" x14ac:dyDescent="0.35">
      <c r="A27" s="151"/>
      <c r="B27" s="147" t="s">
        <v>43</v>
      </c>
      <c r="C27" s="148"/>
      <c r="D27" s="25">
        <v>200</v>
      </c>
      <c r="E27" s="20">
        <v>500</v>
      </c>
      <c r="F27" s="72">
        <f t="shared" si="1"/>
        <v>300</v>
      </c>
      <c r="G27" s="77">
        <f t="shared" si="0"/>
        <v>60</v>
      </c>
    </row>
    <row r="28" spans="1:14" ht="24" customHeight="1" thickTop="1" thickBot="1" x14ac:dyDescent="0.35">
      <c r="A28" s="149" t="s">
        <v>44</v>
      </c>
      <c r="B28" s="154" t="s">
        <v>39</v>
      </c>
      <c r="C28" s="155"/>
      <c r="D28" s="29">
        <f>D29</f>
        <v>150316</v>
      </c>
      <c r="E28" s="29">
        <f>E29</f>
        <v>142733</v>
      </c>
      <c r="F28" s="36" t="s">
        <v>76</v>
      </c>
      <c r="G28" s="78">
        <v>0</v>
      </c>
      <c r="L28" s="81"/>
      <c r="M28" s="82"/>
      <c r="N28" s="57"/>
    </row>
    <row r="29" spans="1:14" ht="24" customHeight="1" thickTop="1" x14ac:dyDescent="0.3">
      <c r="A29" s="150"/>
      <c r="B29" s="160" t="s">
        <v>41</v>
      </c>
      <c r="C29" s="161"/>
      <c r="D29" s="21">
        <f>SUM(D30:D38)</f>
        <v>150316</v>
      </c>
      <c r="E29" s="21">
        <f>SUM(E30:E38)</f>
        <v>142733</v>
      </c>
      <c r="F29" s="68" t="s">
        <v>76</v>
      </c>
      <c r="G29" s="66">
        <v>0</v>
      </c>
      <c r="M29" s="57"/>
    </row>
    <row r="30" spans="1:14" ht="24" customHeight="1" x14ac:dyDescent="0.3">
      <c r="A30" s="150"/>
      <c r="B30" s="152" t="s">
        <v>69</v>
      </c>
      <c r="C30" s="153"/>
      <c r="D30" s="21">
        <v>75870</v>
      </c>
      <c r="E30" s="21">
        <v>63380</v>
      </c>
      <c r="F30" s="73" t="s">
        <v>77</v>
      </c>
      <c r="G30" s="65">
        <v>0</v>
      </c>
    </row>
    <row r="31" spans="1:14" ht="26.25" customHeight="1" x14ac:dyDescent="0.3">
      <c r="A31" s="150"/>
      <c r="B31" s="152" t="s">
        <v>66</v>
      </c>
      <c r="C31" s="153"/>
      <c r="D31" s="20">
        <v>4360</v>
      </c>
      <c r="E31" s="20">
        <v>9312</v>
      </c>
      <c r="F31" s="74">
        <f t="shared" si="1"/>
        <v>4952</v>
      </c>
      <c r="G31" s="75">
        <f t="shared" si="0"/>
        <v>53.178694158075601</v>
      </c>
    </row>
    <row r="32" spans="1:14" ht="24" customHeight="1" x14ac:dyDescent="0.3">
      <c r="A32" s="150"/>
      <c r="B32" s="152" t="s">
        <v>73</v>
      </c>
      <c r="C32" s="153"/>
      <c r="D32" s="20">
        <v>14445</v>
      </c>
      <c r="E32" s="20">
        <v>14880</v>
      </c>
      <c r="F32" s="74">
        <f t="shared" si="1"/>
        <v>435</v>
      </c>
      <c r="G32" s="66">
        <f t="shared" si="0"/>
        <v>2.9233870967741935</v>
      </c>
    </row>
    <row r="33" spans="1:7" ht="24" customHeight="1" x14ac:dyDescent="0.3">
      <c r="A33" s="150"/>
      <c r="B33" s="152" t="s">
        <v>45</v>
      </c>
      <c r="C33" s="153"/>
      <c r="D33" s="37">
        <v>21349</v>
      </c>
      <c r="E33" s="20">
        <v>21424</v>
      </c>
      <c r="F33" s="69">
        <f t="shared" si="1"/>
        <v>75</v>
      </c>
      <c r="G33" s="65">
        <f t="shared" si="0"/>
        <v>0.35007468259895447</v>
      </c>
    </row>
    <row r="34" spans="1:7" ht="26.25" customHeight="1" x14ac:dyDescent="0.3">
      <c r="A34" s="150"/>
      <c r="B34" s="152" t="s">
        <v>70</v>
      </c>
      <c r="C34" s="153"/>
      <c r="D34" s="20">
        <v>20000</v>
      </c>
      <c r="E34" s="20">
        <v>20000</v>
      </c>
      <c r="F34" s="73">
        <f t="shared" si="1"/>
        <v>0</v>
      </c>
      <c r="G34" s="65">
        <v>0</v>
      </c>
    </row>
    <row r="35" spans="1:7" ht="26.25" customHeight="1" x14ac:dyDescent="0.3">
      <c r="A35" s="150"/>
      <c r="B35" s="152" t="s">
        <v>71</v>
      </c>
      <c r="C35" s="153"/>
      <c r="D35" s="20">
        <v>3000</v>
      </c>
      <c r="E35" s="20">
        <v>0</v>
      </c>
      <c r="F35" s="74" t="s">
        <v>78</v>
      </c>
      <c r="G35" s="66">
        <v>0</v>
      </c>
    </row>
    <row r="36" spans="1:7" ht="26.25" customHeight="1" x14ac:dyDescent="0.3">
      <c r="A36" s="150"/>
      <c r="B36" s="152" t="s">
        <v>72</v>
      </c>
      <c r="C36" s="153"/>
      <c r="D36" s="20">
        <v>5000</v>
      </c>
      <c r="E36" s="20">
        <v>3000</v>
      </c>
      <c r="F36" s="74" t="s">
        <v>79</v>
      </c>
      <c r="G36" s="67">
        <v>0</v>
      </c>
    </row>
    <row r="37" spans="1:7" ht="24" customHeight="1" x14ac:dyDescent="0.3">
      <c r="A37" s="150"/>
      <c r="B37" s="152" t="s">
        <v>67</v>
      </c>
      <c r="C37" s="153"/>
      <c r="D37" s="37">
        <v>4292</v>
      </c>
      <c r="E37" s="20">
        <v>7000</v>
      </c>
      <c r="F37" s="74">
        <f t="shared" si="1"/>
        <v>2708</v>
      </c>
      <c r="G37" s="65">
        <f t="shared" si="0"/>
        <v>38.685714285714283</v>
      </c>
    </row>
    <row r="38" spans="1:7" ht="24" customHeight="1" thickBot="1" x14ac:dyDescent="0.35">
      <c r="A38" s="151"/>
      <c r="B38" s="147" t="s">
        <v>68</v>
      </c>
      <c r="C38" s="148"/>
      <c r="D38" s="24">
        <v>2000</v>
      </c>
      <c r="E38" s="24">
        <v>3737</v>
      </c>
      <c r="F38" s="63">
        <f t="shared" si="1"/>
        <v>1737</v>
      </c>
      <c r="G38" s="66">
        <f t="shared" si="0"/>
        <v>46.481134599946479</v>
      </c>
    </row>
    <row r="39" spans="1:7" ht="24" customHeight="1" thickTop="1" thickBot="1" x14ac:dyDescent="0.35">
      <c r="A39" s="149" t="s">
        <v>46</v>
      </c>
      <c r="B39" s="154" t="s">
        <v>39</v>
      </c>
      <c r="C39" s="155"/>
      <c r="D39" s="34">
        <f>D40</f>
        <v>0</v>
      </c>
      <c r="E39" s="34">
        <v>0</v>
      </c>
      <c r="F39" s="36">
        <f t="shared" si="1"/>
        <v>0</v>
      </c>
      <c r="G39" s="76">
        <v>0</v>
      </c>
    </row>
    <row r="40" spans="1:7" ht="24" customHeight="1" thickTop="1" x14ac:dyDescent="0.3">
      <c r="A40" s="150"/>
      <c r="B40" s="160" t="s">
        <v>41</v>
      </c>
      <c r="C40" s="161"/>
      <c r="D40" s="22">
        <f>SUM(D41,D42)</f>
        <v>0</v>
      </c>
      <c r="E40" s="22">
        <v>0</v>
      </c>
      <c r="F40" s="68">
        <f t="shared" si="1"/>
        <v>0</v>
      </c>
      <c r="G40" s="76">
        <v>0</v>
      </c>
    </row>
    <row r="41" spans="1:7" ht="24" customHeight="1" x14ac:dyDescent="0.3">
      <c r="A41" s="150"/>
      <c r="B41" s="152" t="s">
        <v>47</v>
      </c>
      <c r="C41" s="153"/>
      <c r="D41" s="22">
        <v>0</v>
      </c>
      <c r="E41" s="22">
        <v>0</v>
      </c>
      <c r="F41" s="73">
        <f t="shared" si="1"/>
        <v>0</v>
      </c>
      <c r="G41" s="67">
        <v>0</v>
      </c>
    </row>
    <row r="42" spans="1:7" ht="24" customHeight="1" thickBot="1" x14ac:dyDescent="0.35">
      <c r="A42" s="151"/>
      <c r="B42" s="147" t="s">
        <v>46</v>
      </c>
      <c r="C42" s="148"/>
      <c r="D42" s="117">
        <v>0</v>
      </c>
      <c r="E42" s="117">
        <v>0</v>
      </c>
      <c r="F42" s="73">
        <f t="shared" si="1"/>
        <v>0</v>
      </c>
      <c r="G42" s="77">
        <v>0</v>
      </c>
    </row>
    <row r="43" spans="1:7" ht="17.25" thickTop="1" x14ac:dyDescent="0.3">
      <c r="A43" t="s">
        <v>80</v>
      </c>
      <c r="D43" s="42"/>
      <c r="E43" s="42"/>
      <c r="F43" s="42"/>
    </row>
  </sheetData>
  <mergeCells count="29">
    <mergeCell ref="B41:C41"/>
    <mergeCell ref="B42:C42"/>
    <mergeCell ref="A39:A42"/>
    <mergeCell ref="B29:C29"/>
    <mergeCell ref="B31:C31"/>
    <mergeCell ref="B32:C32"/>
    <mergeCell ref="B33:C33"/>
    <mergeCell ref="B30:C30"/>
    <mergeCell ref="B36:C36"/>
    <mergeCell ref="B37:C37"/>
    <mergeCell ref="B40:C40"/>
    <mergeCell ref="B39:C39"/>
    <mergeCell ref="A2:G2"/>
    <mergeCell ref="A4:C4"/>
    <mergeCell ref="A5:C5"/>
    <mergeCell ref="B6:C6"/>
    <mergeCell ref="B7:B13"/>
    <mergeCell ref="B14:B16"/>
    <mergeCell ref="B24:C24"/>
    <mergeCell ref="B17:B23"/>
    <mergeCell ref="B25:C25"/>
    <mergeCell ref="B26:C26"/>
    <mergeCell ref="B27:C27"/>
    <mergeCell ref="B38:C38"/>
    <mergeCell ref="A28:A38"/>
    <mergeCell ref="B34:C34"/>
    <mergeCell ref="B35:C35"/>
    <mergeCell ref="A24:A27"/>
    <mergeCell ref="B28:C28"/>
  </mergeCells>
  <phoneticPr fontId="3" type="noConversion"/>
  <printOptions horizontalCentered="1"/>
  <pageMargins left="0.70866141732283472" right="0.70866141732283472" top="0.55118110236220474" bottom="0.15748031496062992" header="0.11811023622047245" footer="0"/>
  <pageSetup paperSize="9" scale="76" orientation="portrait" horizontalDpi="4294967293" verticalDpi="300" r:id="rId1"/>
  <ignoredErrors>
    <ignoredError sqref="E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1.세입세출_총괄표</vt:lpstr>
      <vt:lpstr>2.세입예산서</vt:lpstr>
      <vt:lpstr>3.세출예산서</vt:lpstr>
      <vt:lpstr>'3.세출예산서'!Print_Area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lastPrinted>2021-03-16T07:58:05Z</cp:lastPrinted>
  <dcterms:created xsi:type="dcterms:W3CDTF">2017-01-12T02:13:16Z</dcterms:created>
  <dcterms:modified xsi:type="dcterms:W3CDTF">2021-03-17T00:58:53Z</dcterms:modified>
</cp:coreProperties>
</file>