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0215" yWindow="90" windowWidth="16965" windowHeight="14820" firstSheet="8" activeTab="15"/>
  </bookViews>
  <sheets>
    <sheet name="표지" sheetId="4" r:id="rId1"/>
    <sheet name="결산총괄표(복지관)" sheetId="1" r:id="rId2"/>
    <sheet name="세입결산서" sheetId="2" r:id="rId3"/>
    <sheet name="세출결산서" sheetId="3" r:id="rId4"/>
    <sheet name="결산총괄표 (재가센터)" sheetId="14" r:id="rId5"/>
    <sheet name="세입결산서 (재가센터)" sheetId="15" r:id="rId6"/>
    <sheet name="세출결산서 (재가센터)" sheetId="16" r:id="rId7"/>
    <sheet name="과목전용조서" sheetId="5" r:id="rId8"/>
    <sheet name="예비비사용조서" sheetId="6" r:id="rId9"/>
    <sheet name="현금및예금명세서" sheetId="13" r:id="rId10"/>
    <sheet name="사업수입명세서" sheetId="10" r:id="rId11"/>
    <sheet name="정부보조금명세서" sheetId="11" r:id="rId12"/>
    <sheet name="인건비명세서" sheetId="7" r:id="rId13"/>
    <sheet name="사업비명세서" sheetId="9" r:id="rId14"/>
    <sheet name="사무비명세서" sheetId="8" r:id="rId15"/>
    <sheet name="후원금품수입 및 사용결과보고" sheetId="21" r:id="rId16"/>
  </sheets>
  <definedNames>
    <definedName name="_xlnm.Print_Area" localSheetId="4">'결산총괄표 (재가센터)'!$A$1:$K$16</definedName>
    <definedName name="_xlnm.Print_Area" localSheetId="1">'결산총괄표(복지관)'!$A$1:$K$16</definedName>
    <definedName name="_xlnm.Print_Area" localSheetId="7">과목전용조서!$A$1:$J$26</definedName>
    <definedName name="_xlnm.Print_Area" localSheetId="10">사업수입명세서!$A$1:$G$15</definedName>
    <definedName name="_xlnm.Print_Area" localSheetId="2">세입결산서!$A$1:$H$64</definedName>
    <definedName name="_xlnm.Print_Area" localSheetId="5">'세입결산서 (재가센터)'!$A$1:$H$28</definedName>
    <definedName name="_xlnm.Print_Area" localSheetId="8">예비비사용조서!$A$1:$E$18</definedName>
    <definedName name="_xlnm.Print_Area" localSheetId="0">표지!$A$1:$H$7</definedName>
    <definedName name="_xlnm.Print_Area" localSheetId="9">현금및예금명세서!$A$1:$H$42</definedName>
    <definedName name="_xlnm.Print_Titles" localSheetId="14">사무비명세서!$4:$5</definedName>
    <definedName name="_xlnm.Print_Titles" localSheetId="13">사업비명세서!$3:$4</definedName>
    <definedName name="_xlnm.Print_Titles" localSheetId="2">세입결산서!$3:$4</definedName>
    <definedName name="_xlnm.Print_Titles" localSheetId="5">'세입결산서 (재가센터)'!$3:$4</definedName>
    <definedName name="_xlnm.Print_Titles" localSheetId="3">세출결산서!$3:$4</definedName>
    <definedName name="_xlnm.Print_Titles" localSheetId="6">'세출결산서 (재가센터)'!$3:$4</definedName>
  </definedNames>
  <calcPr calcId="145621"/>
</workbook>
</file>

<file path=xl/calcChain.xml><?xml version="1.0" encoding="utf-8"?>
<calcChain xmlns="http://schemas.openxmlformats.org/spreadsheetml/2006/main">
  <c r="C42" i="21" l="1"/>
  <c r="F7" i="21"/>
  <c r="J5" i="13" l="1"/>
  <c r="F15" i="8" l="1"/>
  <c r="F7" i="8"/>
  <c r="F8" i="8"/>
  <c r="F9" i="8"/>
  <c r="F10" i="8"/>
  <c r="F11" i="8"/>
  <c r="F12" i="8"/>
  <c r="F13" i="8"/>
  <c r="F14" i="8"/>
  <c r="F6" i="8"/>
  <c r="H56" i="11" l="1"/>
  <c r="H44" i="11"/>
  <c r="H94" i="11"/>
  <c r="G35" i="16" l="1"/>
  <c r="F19" i="16"/>
  <c r="G19" i="16"/>
  <c r="E7" i="1"/>
  <c r="E8" i="1"/>
  <c r="E9" i="1"/>
  <c r="E10" i="1"/>
  <c r="E11" i="1"/>
  <c r="E12" i="1"/>
  <c r="G58" i="3" l="1"/>
  <c r="E58" i="3"/>
  <c r="E52" i="3"/>
  <c r="F52" i="3"/>
  <c r="E49" i="3"/>
  <c r="F49" i="3"/>
  <c r="E46" i="3"/>
  <c r="F46" i="3"/>
  <c r="E43" i="3"/>
  <c r="F43" i="3"/>
  <c r="E40" i="3"/>
  <c r="F63" i="2"/>
  <c r="G63" i="2"/>
  <c r="E63" i="2"/>
  <c r="F62" i="2"/>
  <c r="G62" i="2"/>
  <c r="E62" i="2"/>
  <c r="G28" i="2" l="1"/>
  <c r="F28" i="2"/>
  <c r="E28" i="2"/>
  <c r="H27" i="2"/>
  <c r="H26" i="2"/>
  <c r="H28" i="2" l="1"/>
  <c r="H57" i="11" l="1"/>
  <c r="E24" i="7" l="1"/>
  <c r="E25" i="7"/>
  <c r="E26" i="7"/>
  <c r="E23" i="7"/>
  <c r="E7" i="7"/>
  <c r="E8" i="7"/>
  <c r="E9" i="7"/>
  <c r="E10" i="7"/>
  <c r="E11" i="7"/>
  <c r="F12" i="10" l="1"/>
  <c r="F11" i="10"/>
  <c r="F10" i="10"/>
  <c r="F9" i="10"/>
  <c r="F36" i="16" l="1"/>
  <c r="G36" i="16"/>
  <c r="E36" i="16"/>
  <c r="F35" i="16"/>
  <c r="F37" i="16" s="1"/>
  <c r="E35" i="16"/>
  <c r="H6" i="3"/>
  <c r="H8" i="3"/>
  <c r="H10" i="3" s="1"/>
  <c r="H9" i="3"/>
  <c r="H11" i="3"/>
  <c r="H13" i="3" s="1"/>
  <c r="H14" i="3"/>
  <c r="H15" i="3"/>
  <c r="F123" i="3"/>
  <c r="G123" i="3"/>
  <c r="E123" i="3"/>
  <c r="F122" i="3"/>
  <c r="G122" i="3"/>
  <c r="E122" i="3"/>
  <c r="G109" i="3"/>
  <c r="F109" i="3"/>
  <c r="E109" i="3"/>
  <c r="H108" i="3"/>
  <c r="H107" i="3"/>
  <c r="G106" i="3"/>
  <c r="F106" i="3"/>
  <c r="E106" i="3"/>
  <c r="H105" i="3"/>
  <c r="H104" i="3"/>
  <c r="G103" i="3"/>
  <c r="F103" i="3"/>
  <c r="E103" i="3"/>
  <c r="H102" i="3"/>
  <c r="H101" i="3"/>
  <c r="G100" i="3"/>
  <c r="F100" i="3"/>
  <c r="E100" i="3"/>
  <c r="H99" i="3"/>
  <c r="H98" i="3"/>
  <c r="G37" i="3"/>
  <c r="E31" i="3"/>
  <c r="G22" i="3"/>
  <c r="E22" i="3"/>
  <c r="H21" i="3"/>
  <c r="H20" i="3"/>
  <c r="H120" i="3"/>
  <c r="G52" i="2"/>
  <c r="F64" i="2"/>
  <c r="F61" i="2"/>
  <c r="G58" i="2"/>
  <c r="G43" i="2"/>
  <c r="E34" i="2"/>
  <c r="E31" i="2"/>
  <c r="F25" i="2"/>
  <c r="F22" i="2"/>
  <c r="F19" i="2"/>
  <c r="F16" i="2"/>
  <c r="F10" i="2"/>
  <c r="F13" i="2"/>
  <c r="F31" i="2"/>
  <c r="F34" i="2"/>
  <c r="F37" i="2"/>
  <c r="F40" i="2"/>
  <c r="F43" i="2"/>
  <c r="F46" i="2"/>
  <c r="F49" i="2"/>
  <c r="F58" i="2"/>
  <c r="G37" i="16" l="1"/>
  <c r="H103" i="3"/>
  <c r="G124" i="3"/>
  <c r="F124" i="3"/>
  <c r="E124" i="3"/>
  <c r="H109" i="3"/>
  <c r="H106" i="3"/>
  <c r="H100" i="3"/>
  <c r="H22" i="3"/>
  <c r="E64" i="2" l="1"/>
  <c r="G16" i="8"/>
  <c r="G34" i="8"/>
  <c r="F27" i="7"/>
  <c r="G38" i="9"/>
  <c r="G22" i="9"/>
  <c r="F12" i="7"/>
  <c r="F13" i="10"/>
  <c r="G38" i="13"/>
  <c r="G33" i="13"/>
  <c r="F39" i="13" l="1"/>
  <c r="G39" i="13"/>
  <c r="F27" i="15"/>
  <c r="G27" i="15"/>
  <c r="E27" i="15"/>
  <c r="F26" i="15"/>
  <c r="G26" i="15"/>
  <c r="E26" i="15"/>
  <c r="G22" i="15"/>
  <c r="F22" i="15"/>
  <c r="E22" i="15"/>
  <c r="E16" i="15"/>
  <c r="G34" i="16"/>
  <c r="F34" i="16"/>
  <c r="E34" i="16"/>
  <c r="H33" i="16"/>
  <c r="H32" i="16"/>
  <c r="G31" i="16"/>
  <c r="F31" i="16"/>
  <c r="E31" i="16"/>
  <c r="H30" i="16"/>
  <c r="H29" i="16"/>
  <c r="G28" i="16"/>
  <c r="F28" i="16"/>
  <c r="E28" i="16"/>
  <c r="H27" i="16"/>
  <c r="H26" i="16"/>
  <c r="G25" i="16"/>
  <c r="F25" i="16"/>
  <c r="E25" i="16"/>
  <c r="H24" i="16"/>
  <c r="H23" i="16"/>
  <c r="F22" i="16"/>
  <c r="E22" i="16"/>
  <c r="H21" i="16"/>
  <c r="H20" i="16"/>
  <c r="E19" i="16"/>
  <c r="H18" i="16"/>
  <c r="H17" i="16"/>
  <c r="G16" i="16"/>
  <c r="F16" i="16"/>
  <c r="E16" i="16"/>
  <c r="H15" i="16"/>
  <c r="H14" i="16"/>
  <c r="G13" i="16"/>
  <c r="F13" i="16"/>
  <c r="E13" i="16"/>
  <c r="H12" i="16"/>
  <c r="H11" i="16"/>
  <c r="G10" i="16"/>
  <c r="F10" i="16"/>
  <c r="E10" i="16"/>
  <c r="H9" i="16"/>
  <c r="H8" i="16"/>
  <c r="G7" i="16"/>
  <c r="F7" i="16"/>
  <c r="E7" i="16"/>
  <c r="H6" i="16"/>
  <c r="H5" i="16"/>
  <c r="F25" i="15"/>
  <c r="H25" i="15" s="1"/>
  <c r="H24" i="15"/>
  <c r="H23" i="15"/>
  <c r="H21" i="15"/>
  <c r="H20" i="15"/>
  <c r="H19" i="15"/>
  <c r="H18" i="15"/>
  <c r="H17" i="15"/>
  <c r="G16" i="15"/>
  <c r="F16" i="15"/>
  <c r="H15" i="15"/>
  <c r="H14" i="15"/>
  <c r="G13" i="15"/>
  <c r="F13" i="15"/>
  <c r="E13" i="15"/>
  <c r="H12" i="15"/>
  <c r="H11" i="15"/>
  <c r="G10" i="15"/>
  <c r="F10" i="15"/>
  <c r="E10" i="15"/>
  <c r="H9" i="15"/>
  <c r="H8" i="15"/>
  <c r="G7" i="15"/>
  <c r="F7" i="15"/>
  <c r="E7" i="15"/>
  <c r="H6" i="15"/>
  <c r="H5" i="15"/>
  <c r="F112" i="3"/>
  <c r="H111" i="3"/>
  <c r="H110" i="3"/>
  <c r="G121" i="3"/>
  <c r="F121" i="3"/>
  <c r="E121" i="3"/>
  <c r="H119" i="3"/>
  <c r="H121" i="3" s="1"/>
  <c r="G118" i="3"/>
  <c r="F118" i="3"/>
  <c r="E118" i="3"/>
  <c r="H117" i="3"/>
  <c r="H116" i="3"/>
  <c r="G115" i="3"/>
  <c r="F115" i="3"/>
  <c r="E115" i="3"/>
  <c r="H114" i="3"/>
  <c r="H113" i="3"/>
  <c r="G97" i="3"/>
  <c r="F97" i="3"/>
  <c r="E97" i="3"/>
  <c r="H96" i="3"/>
  <c r="H95" i="3"/>
  <c r="G94" i="3"/>
  <c r="F94" i="3"/>
  <c r="E94" i="3"/>
  <c r="H93" i="3"/>
  <c r="H92" i="3"/>
  <c r="G91" i="3"/>
  <c r="F91" i="3"/>
  <c r="E91" i="3"/>
  <c r="H90" i="3"/>
  <c r="H89" i="3"/>
  <c r="G88" i="3"/>
  <c r="F88" i="3"/>
  <c r="E88" i="3"/>
  <c r="H87" i="3"/>
  <c r="H86" i="3"/>
  <c r="G85" i="3"/>
  <c r="F85" i="3"/>
  <c r="E85" i="3"/>
  <c r="H84" i="3"/>
  <c r="H83" i="3"/>
  <c r="G82" i="3"/>
  <c r="F82" i="3"/>
  <c r="E82" i="3"/>
  <c r="H81" i="3"/>
  <c r="H80" i="3"/>
  <c r="G79" i="3"/>
  <c r="E79" i="3"/>
  <c r="H78" i="3"/>
  <c r="H77" i="3"/>
  <c r="G76" i="3"/>
  <c r="F76" i="3"/>
  <c r="E76" i="3"/>
  <c r="H75" i="3"/>
  <c r="H74" i="3"/>
  <c r="G73" i="3"/>
  <c r="E73" i="3"/>
  <c r="H72" i="3"/>
  <c r="H71" i="3"/>
  <c r="H69" i="3"/>
  <c r="H68" i="3"/>
  <c r="G70" i="3"/>
  <c r="F70" i="3"/>
  <c r="E70" i="3"/>
  <c r="G67" i="3"/>
  <c r="F67" i="3"/>
  <c r="E67" i="3"/>
  <c r="H66" i="3"/>
  <c r="H65" i="3"/>
  <c r="G64" i="3"/>
  <c r="E64" i="3"/>
  <c r="H63" i="3"/>
  <c r="H62" i="3"/>
  <c r="G61" i="3"/>
  <c r="E61" i="3"/>
  <c r="H60" i="3"/>
  <c r="H59" i="3"/>
  <c r="F58" i="3"/>
  <c r="H57" i="3"/>
  <c r="H56" i="3"/>
  <c r="G55" i="3"/>
  <c r="E55" i="3"/>
  <c r="H54" i="3"/>
  <c r="H53" i="3"/>
  <c r="G52" i="3"/>
  <c r="H51" i="3"/>
  <c r="H50" i="3"/>
  <c r="G49" i="3"/>
  <c r="H48" i="3"/>
  <c r="H47" i="3"/>
  <c r="G46" i="3"/>
  <c r="H45" i="3"/>
  <c r="H44" i="3"/>
  <c r="G43" i="3"/>
  <c r="H42" i="3"/>
  <c r="H41" i="3"/>
  <c r="G40" i="3"/>
  <c r="F40" i="3"/>
  <c r="H39" i="3"/>
  <c r="H38" i="3"/>
  <c r="F37" i="3"/>
  <c r="E37" i="3"/>
  <c r="H36" i="3"/>
  <c r="H35" i="3"/>
  <c r="H33" i="3"/>
  <c r="H32" i="3"/>
  <c r="G34" i="3"/>
  <c r="F34" i="3"/>
  <c r="E34" i="3"/>
  <c r="G31" i="3"/>
  <c r="G28" i="3"/>
  <c r="G25" i="3"/>
  <c r="H24" i="3"/>
  <c r="H26" i="3"/>
  <c r="H27" i="3"/>
  <c r="H28" i="3" s="1"/>
  <c r="H29" i="3"/>
  <c r="H30" i="3"/>
  <c r="H23" i="3"/>
  <c r="F31" i="3"/>
  <c r="F28" i="3"/>
  <c r="F25" i="3"/>
  <c r="H18" i="3"/>
  <c r="H17" i="3"/>
  <c r="H19" i="3" s="1"/>
  <c r="G19" i="3"/>
  <c r="E19" i="3"/>
  <c r="F16" i="3"/>
  <c r="E16" i="3"/>
  <c r="G13" i="3"/>
  <c r="H40" i="3" l="1"/>
  <c r="H13" i="16"/>
  <c r="H36" i="16"/>
  <c r="H118" i="3"/>
  <c r="H115" i="3"/>
  <c r="H88" i="3"/>
  <c r="H55" i="3"/>
  <c r="H34" i="3"/>
  <c r="H123" i="3"/>
  <c r="H79" i="3"/>
  <c r="F28" i="15"/>
  <c r="H26" i="15"/>
  <c r="G28" i="15"/>
  <c r="H27" i="15"/>
  <c r="E28" i="15"/>
  <c r="H10" i="16"/>
  <c r="H35" i="16"/>
  <c r="H28" i="16"/>
  <c r="H22" i="16"/>
  <c r="H31" i="16"/>
  <c r="H19" i="16"/>
  <c r="H16" i="16"/>
  <c r="H112" i="3"/>
  <c r="H97" i="3"/>
  <c r="H94" i="3"/>
  <c r="H91" i="3"/>
  <c r="H85" i="3"/>
  <c r="H82" i="3"/>
  <c r="H76" i="3"/>
  <c r="H73" i="3"/>
  <c r="H70" i="3"/>
  <c r="H67" i="3"/>
  <c r="H64" i="3"/>
  <c r="H61" i="3"/>
  <c r="H58" i="3"/>
  <c r="H52" i="3"/>
  <c r="H49" i="3"/>
  <c r="H46" i="3"/>
  <c r="H43" i="3"/>
  <c r="H37" i="3"/>
  <c r="H31" i="3"/>
  <c r="H25" i="3"/>
  <c r="H16" i="3"/>
  <c r="H16" i="15"/>
  <c r="H10" i="15"/>
  <c r="H7" i="15"/>
  <c r="H13" i="15"/>
  <c r="H22" i="15"/>
  <c r="H34" i="16"/>
  <c r="H7" i="16"/>
  <c r="H25" i="16"/>
  <c r="E37" i="16"/>
  <c r="G10" i="3"/>
  <c r="H5" i="3"/>
  <c r="F10" i="3"/>
  <c r="F7" i="3"/>
  <c r="G7" i="3"/>
  <c r="F13" i="3"/>
  <c r="H37" i="16" l="1"/>
  <c r="H122" i="3"/>
  <c r="H124" i="3" s="1"/>
  <c r="H7" i="3"/>
  <c r="H28" i="15"/>
  <c r="G16" i="3"/>
  <c r="E10" i="3"/>
  <c r="E7" i="3"/>
  <c r="G64" i="2"/>
  <c r="H6" i="2"/>
  <c r="G49" i="2"/>
  <c r="E58" i="2"/>
  <c r="H52" i="2"/>
  <c r="E49" i="2"/>
  <c r="G40" i="2"/>
  <c r="G34" i="2"/>
  <c r="G37" i="2"/>
  <c r="E43" i="2"/>
  <c r="E40" i="2"/>
  <c r="E37" i="2"/>
  <c r="H38" i="2"/>
  <c r="H39" i="2"/>
  <c r="H41" i="2"/>
  <c r="H42" i="2"/>
  <c r="H44" i="2"/>
  <c r="H45" i="2"/>
  <c r="H47" i="2"/>
  <c r="H48" i="2"/>
  <c r="H50" i="2"/>
  <c r="H51" i="2"/>
  <c r="H53" i="2"/>
  <c r="H54" i="2"/>
  <c r="H55" i="2"/>
  <c r="H56" i="2"/>
  <c r="H57" i="2"/>
  <c r="H59" i="2"/>
  <c r="H60" i="2"/>
  <c r="G31" i="2"/>
  <c r="G25" i="2"/>
  <c r="G16" i="2"/>
  <c r="G19" i="2"/>
  <c r="G22" i="2"/>
  <c r="G13" i="2"/>
  <c r="G10" i="2"/>
  <c r="H14" i="2"/>
  <c r="H15" i="2"/>
  <c r="H17" i="2"/>
  <c r="H18" i="2"/>
  <c r="H20" i="2"/>
  <c r="H21" i="2"/>
  <c r="H23" i="2"/>
  <c r="H24" i="2"/>
  <c r="H29" i="2"/>
  <c r="H30" i="2"/>
  <c r="H32" i="2"/>
  <c r="H33" i="2"/>
  <c r="H35" i="2"/>
  <c r="H36" i="2"/>
  <c r="H11" i="2"/>
  <c r="H12" i="2"/>
  <c r="H9" i="2"/>
  <c r="H8" i="2"/>
  <c r="H5" i="2"/>
  <c r="E25" i="2"/>
  <c r="E22" i="2"/>
  <c r="E19" i="2"/>
  <c r="E16" i="2"/>
  <c r="E13" i="2"/>
  <c r="E10" i="2"/>
  <c r="G7" i="2"/>
  <c r="F7" i="2"/>
  <c r="I14" i="14"/>
  <c r="H14" i="14"/>
  <c r="D14" i="14"/>
  <c r="C14" i="14"/>
  <c r="J13" i="14"/>
  <c r="E13" i="14"/>
  <c r="J12" i="14"/>
  <c r="E12" i="14"/>
  <c r="J11" i="14"/>
  <c r="E11" i="14"/>
  <c r="J10" i="14"/>
  <c r="E10" i="14"/>
  <c r="E9" i="14"/>
  <c r="E8" i="14"/>
  <c r="E7" i="14"/>
  <c r="J6" i="14"/>
  <c r="E6" i="14"/>
  <c r="I14" i="1"/>
  <c r="H14" i="1"/>
  <c r="E13" i="1"/>
  <c r="E6" i="1"/>
  <c r="J7" i="1"/>
  <c r="J8" i="1"/>
  <c r="J9" i="1"/>
  <c r="J10" i="1"/>
  <c r="J11" i="1"/>
  <c r="J12" i="1"/>
  <c r="J13" i="1"/>
  <c r="J6" i="1"/>
  <c r="H63" i="2" l="1"/>
  <c r="H62" i="2"/>
  <c r="H64" i="2" s="1"/>
  <c r="J14" i="1"/>
  <c r="H22" i="2"/>
  <c r="H19" i="2"/>
  <c r="H7" i="2"/>
  <c r="H10" i="2"/>
  <c r="H25" i="2"/>
  <c r="H16" i="2"/>
  <c r="H61" i="2"/>
  <c r="H43" i="2"/>
  <c r="H34" i="2"/>
  <c r="H31" i="2"/>
  <c r="H58" i="2"/>
  <c r="H49" i="2"/>
  <c r="H46" i="2"/>
  <c r="H37" i="2"/>
  <c r="H40" i="2"/>
  <c r="H13" i="2"/>
  <c r="J14" i="14"/>
  <c r="E14" i="14"/>
  <c r="D14" i="1"/>
  <c r="C14" i="1" l="1"/>
  <c r="E14" i="1" s="1"/>
</calcChain>
</file>

<file path=xl/sharedStrings.xml><?xml version="1.0" encoding="utf-8"?>
<sst xmlns="http://schemas.openxmlformats.org/spreadsheetml/2006/main" count="1407" uniqueCount="468">
  <si>
    <t>세입</t>
  </si>
  <si>
    <t>세출</t>
  </si>
  <si>
    <t>관</t>
  </si>
  <si>
    <t>항</t>
  </si>
  <si>
    <t>예산액</t>
  </si>
  <si>
    <t>결산액</t>
  </si>
  <si>
    <t>증감액</t>
  </si>
  <si>
    <t>사업수입</t>
  </si>
  <si>
    <t>사무비</t>
  </si>
  <si>
    <t>인건비</t>
  </si>
  <si>
    <t>보조금수입</t>
  </si>
  <si>
    <t>업무추진비</t>
  </si>
  <si>
    <t>후원금수입</t>
  </si>
  <si>
    <t>운영비</t>
  </si>
  <si>
    <t>전입금</t>
  </si>
  <si>
    <t>재산조성비</t>
  </si>
  <si>
    <t>시설비</t>
  </si>
  <si>
    <t>잡수입</t>
  </si>
  <si>
    <t>사업비</t>
  </si>
  <si>
    <t>과년도지출</t>
  </si>
  <si>
    <t>잡지출</t>
  </si>
  <si>
    <t>예비비 및 기타</t>
  </si>
  <si>
    <t>합계</t>
  </si>
  <si>
    <t>목</t>
  </si>
  <si>
    <t>구분</t>
  </si>
  <si>
    <t>자부담</t>
  </si>
  <si>
    <t>후원금</t>
  </si>
  <si>
    <t>예산</t>
  </si>
  <si>
    <t>결산</t>
  </si>
  <si>
    <t>증감</t>
  </si>
  <si>
    <t>시군구보조금</t>
  </si>
  <si>
    <t>지정후원금</t>
  </si>
  <si>
    <t>비지정후원금</t>
  </si>
  <si>
    <t>법인전입금</t>
  </si>
  <si>
    <t>기타예금이자수입</t>
  </si>
  <si>
    <t>기타잡수입</t>
  </si>
  <si>
    <t>합 계</t>
    <phoneticPr fontId="1" type="noConversion"/>
  </si>
  <si>
    <t>급여</t>
  </si>
  <si>
    <t>제수당</t>
  </si>
  <si>
    <t>퇴직금 및 퇴직적립금</t>
  </si>
  <si>
    <t>사회보험부담금</t>
  </si>
  <si>
    <t>기타후생경비</t>
  </si>
  <si>
    <t>기관운영비</t>
  </si>
  <si>
    <t>회의비</t>
  </si>
  <si>
    <t>여비</t>
  </si>
  <si>
    <t>수용비 및 수수료</t>
  </si>
  <si>
    <t>공공요금</t>
  </si>
  <si>
    <t>제세공과금</t>
  </si>
  <si>
    <t>차량비</t>
  </si>
  <si>
    <t>기타운영비</t>
  </si>
  <si>
    <t>자산취득비</t>
  </si>
  <si>
    <t>시설장비 유지비</t>
  </si>
  <si>
    <t>예비비</t>
  </si>
  <si>
    <t>합계</t>
    <phoneticPr fontId="1" type="noConversion"/>
  </si>
  <si>
    <t>보조금</t>
    <phoneticPr fontId="1" type="noConversion"/>
  </si>
  <si>
    <t>과 목 전 용 조 서</t>
    <phoneticPr fontId="5" type="noConversion"/>
  </si>
  <si>
    <t>(단위:원)</t>
    <phoneticPr fontId="5" type="noConversion"/>
  </si>
  <si>
    <t>과          목</t>
    <phoneticPr fontId="5" type="noConversion"/>
  </si>
  <si>
    <t>전   용
연월일</t>
    <phoneticPr fontId="5" type="noConversion"/>
  </si>
  <si>
    <t>예산액
(1)</t>
    <phoneticPr fontId="5" type="noConversion"/>
  </si>
  <si>
    <t>전용액
(2)</t>
    <phoneticPr fontId="5" type="noConversion"/>
  </si>
  <si>
    <t>예산현액
(1+2=3)</t>
    <phoneticPr fontId="5" type="noConversion"/>
  </si>
  <si>
    <t>지불액
(4)</t>
    <phoneticPr fontId="5" type="noConversion"/>
  </si>
  <si>
    <t>불용액
(3-4)</t>
    <phoneticPr fontId="5" type="noConversion"/>
  </si>
  <si>
    <t>전 용
사 유</t>
    <phoneticPr fontId="5" type="noConversion"/>
  </si>
  <si>
    <t>관</t>
    <phoneticPr fontId="5" type="noConversion"/>
  </si>
  <si>
    <t>항</t>
    <phoneticPr fontId="5" type="noConversion"/>
  </si>
  <si>
    <t>목</t>
    <phoneticPr fontId="5" type="noConversion"/>
  </si>
  <si>
    <t>해</t>
    <phoneticPr fontId="5" type="noConversion"/>
  </si>
  <si>
    <t>당</t>
    <phoneticPr fontId="5" type="noConversion"/>
  </si>
  <si>
    <t>없</t>
    <phoneticPr fontId="5" type="noConversion"/>
  </si>
  <si>
    <t>음</t>
    <phoneticPr fontId="5" type="noConversion"/>
  </si>
  <si>
    <t>예 비 비 사 용 조 서</t>
    <phoneticPr fontId="5" type="noConversion"/>
  </si>
  <si>
    <t>사용일자</t>
    <phoneticPr fontId="5" type="noConversion"/>
  </si>
  <si>
    <t>금    액</t>
    <phoneticPr fontId="5" type="noConversion"/>
  </si>
  <si>
    <t>사       유</t>
    <phoneticPr fontId="5" type="noConversion"/>
  </si>
  <si>
    <t>사용내역</t>
    <phoneticPr fontId="5" type="noConversion"/>
  </si>
  <si>
    <t>비    고</t>
    <phoneticPr fontId="5" type="noConversion"/>
  </si>
  <si>
    <t>(단위 : 원)</t>
    <phoneticPr fontId="1" type="noConversion"/>
  </si>
  <si>
    <t>금액</t>
  </si>
  <si>
    <t>산출내역</t>
  </si>
  <si>
    <t>비고</t>
  </si>
  <si>
    <t>내역</t>
  </si>
  <si>
    <t>수령일자</t>
  </si>
  <si>
    <t>보조계정(항)</t>
  </si>
  <si>
    <t>보조계정(목)</t>
  </si>
  <si>
    <t>보조기관</t>
  </si>
  <si>
    <t>총계</t>
    <phoneticPr fontId="5" type="noConversion"/>
  </si>
  <si>
    <t>(단위 : 원)</t>
    <phoneticPr fontId="1" type="noConversion"/>
  </si>
  <si>
    <t>(단위 :원)</t>
    <phoneticPr fontId="1" type="noConversion"/>
  </si>
  <si>
    <t>[규칙별지 제7호 서식]</t>
    <phoneticPr fontId="1" type="noConversion"/>
  </si>
  <si>
    <t>[규칙별지 제6호 서식]</t>
    <phoneticPr fontId="1" type="noConversion"/>
  </si>
  <si>
    <t>[규칙별지 제18호 서식]</t>
    <phoneticPr fontId="1" type="noConversion"/>
  </si>
  <si>
    <t>현 금 및 예 금 명 세 서</t>
    <phoneticPr fontId="5" type="noConversion"/>
  </si>
  <si>
    <t>회계별</t>
    <phoneticPr fontId="5" type="noConversion"/>
  </si>
  <si>
    <t>계 좌 번 호</t>
    <phoneticPr fontId="5" type="noConversion"/>
  </si>
  <si>
    <t>전년도이월액</t>
    <phoneticPr fontId="5" type="noConversion"/>
  </si>
  <si>
    <t>현잔액</t>
    <phoneticPr fontId="5" type="noConversion"/>
  </si>
  <si>
    <t>비   고</t>
    <phoneticPr fontId="5" type="noConversion"/>
  </si>
  <si>
    <t>소계</t>
    <phoneticPr fontId="5" type="noConversion"/>
  </si>
  <si>
    <t>=</t>
    <phoneticPr fontId="5" type="noConversion"/>
  </si>
  <si>
    <t>산출내역</t>
    <phoneticPr fontId="5" type="noConversion"/>
  </si>
  <si>
    <t>(단위 : 원)</t>
    <phoneticPr fontId="5" type="noConversion"/>
  </si>
  <si>
    <t>[규칙별지 제20호 서식]</t>
    <phoneticPr fontId="1" type="noConversion"/>
  </si>
  <si>
    <t>[규칙별지 제21호 서식]</t>
    <phoneticPr fontId="1" type="noConversion"/>
  </si>
  <si>
    <t>연료비</t>
  </si>
  <si>
    <t>[규칙별지 제22호 서식]</t>
    <phoneticPr fontId="1" type="noConversion"/>
  </si>
  <si>
    <t>복지관</t>
    <phoneticPr fontId="1" type="noConversion"/>
  </si>
  <si>
    <t>[규칙별지 제5호의 3서식]</t>
    <phoneticPr fontId="1" type="noConversion"/>
  </si>
  <si>
    <t>[규칙별지 제5호의 4서식]</t>
    <phoneticPr fontId="1" type="noConversion"/>
  </si>
  <si>
    <t>[규칙별지 제17호 서식]</t>
    <phoneticPr fontId="1" type="noConversion"/>
  </si>
  <si>
    <r>
      <t>[규칙별지 제8호 서식</t>
    </r>
    <r>
      <rPr>
        <sz val="10"/>
        <rFont val="돋움"/>
        <family val="3"/>
        <charset val="129"/>
      </rPr>
      <t>]</t>
    </r>
    <phoneticPr fontId="5" type="noConversion"/>
  </si>
  <si>
    <t>이월금</t>
  </si>
  <si>
    <t>이월금</t>
    <phoneticPr fontId="1" type="noConversion"/>
  </si>
  <si>
    <t>전년도이월금</t>
  </si>
  <si>
    <t>전년도이월금(후원금)</t>
  </si>
  <si>
    <t>불용품매각대</t>
  </si>
  <si>
    <t>반환금</t>
  </si>
  <si>
    <t>합계</t>
    <phoneticPr fontId="1" type="noConversion"/>
  </si>
  <si>
    <t>합계</t>
    <phoneticPr fontId="1" type="noConversion"/>
  </si>
  <si>
    <t>사업비</t>
    <phoneticPr fontId="1" type="noConversion"/>
  </si>
  <si>
    <t>사업비</t>
    <phoneticPr fontId="1" type="noConversion"/>
  </si>
  <si>
    <t>운영비</t>
    <phoneticPr fontId="1" type="noConversion"/>
  </si>
  <si>
    <t>연료비</t>
    <phoneticPr fontId="1" type="noConversion"/>
  </si>
  <si>
    <r>
      <rPr>
        <b/>
        <sz val="20"/>
        <rFont val="굴림"/>
        <family val="3"/>
        <charset val="129"/>
      </rPr>
      <t>사단법인</t>
    </r>
    <r>
      <rPr>
        <b/>
        <sz val="30"/>
        <rFont val="굴림"/>
        <family val="3"/>
        <charset val="129"/>
      </rPr>
      <t xml:space="preserve"> </t>
    </r>
    <r>
      <rPr>
        <b/>
        <sz val="25"/>
        <rFont val="굴림"/>
        <family val="3"/>
        <charset val="129"/>
      </rPr>
      <t>한국지체장애인협회</t>
    </r>
    <r>
      <rPr>
        <b/>
        <sz val="30"/>
        <rFont val="굴림"/>
        <family val="3"/>
        <charset val="129"/>
      </rPr>
      <t xml:space="preserve">
영동군장애인복지관</t>
    </r>
    <phoneticPr fontId="5" type="noConversion"/>
  </si>
  <si>
    <t>비고</t>
    <phoneticPr fontId="1" type="noConversion"/>
  </si>
  <si>
    <t>예비비및기타</t>
    <phoneticPr fontId="1" type="noConversion"/>
  </si>
  <si>
    <t xml:space="preserve"> </t>
    <phoneticPr fontId="1" type="noConversion"/>
  </si>
  <si>
    <t>시군구보조금</t>
    <phoneticPr fontId="1" type="noConversion"/>
  </si>
  <si>
    <t>일용잡급</t>
    <phoneticPr fontId="1" type="noConversion"/>
  </si>
  <si>
    <t>직책보조비</t>
    <phoneticPr fontId="1" type="noConversion"/>
  </si>
  <si>
    <t>외부지원사업비</t>
    <phoneticPr fontId="1" type="noConversion"/>
  </si>
  <si>
    <t>시도보조금</t>
    <phoneticPr fontId="1" type="noConversion"/>
  </si>
  <si>
    <t>지정후원금</t>
    <phoneticPr fontId="1" type="noConversion"/>
  </si>
  <si>
    <t>농협은행영동군지부</t>
  </si>
  <si>
    <t>예치은행</t>
    <phoneticPr fontId="5" type="noConversion"/>
  </si>
  <si>
    <t>계좌사용명</t>
    <phoneticPr fontId="5" type="noConversion"/>
  </si>
  <si>
    <t>복지관대우수당</t>
  </si>
  <si>
    <t>중증장애인일감사업</t>
  </si>
  <si>
    <t>여성장애인평생교육사업</t>
  </si>
  <si>
    <t>건강증진사업</t>
  </si>
  <si>
    <t>가사도우미사업</t>
  </si>
  <si>
    <t>장애인활동지원사업</t>
  </si>
  <si>
    <t>301-0205-4449-81</t>
  </si>
  <si>
    <t>301-0205-4430-11</t>
  </si>
  <si>
    <t>301-0205-4396-41</t>
  </si>
  <si>
    <t>301-0207-6566-91</t>
  </si>
  <si>
    <t>301-0205-4381-11</t>
  </si>
  <si>
    <t>301-0207-6529-11</t>
  </si>
  <si>
    <t>301-0207-6547-31</t>
  </si>
  <si>
    <t>301-0140-8042-31</t>
  </si>
  <si>
    <t>301-0140-7960-41</t>
  </si>
  <si>
    <t>센터대우수당</t>
  </si>
  <si>
    <t>301-0205-4425-41</t>
  </si>
  <si>
    <t>301-0205-4405-51</t>
  </si>
  <si>
    <t>301-0140-7825-91</t>
  </si>
  <si>
    <t>301-0140-7842-71</t>
  </si>
  <si>
    <t>정부보조금 반환금</t>
    <phoneticPr fontId="1" type="noConversion"/>
  </si>
  <si>
    <t>300160-01-008801</t>
  </si>
  <si>
    <t>301-0254-1815-71</t>
    <phoneticPr fontId="1" type="noConversion"/>
  </si>
  <si>
    <t>센터후원금</t>
    <phoneticPr fontId="1" type="noConversion"/>
  </si>
  <si>
    <t>예수금</t>
    <phoneticPr fontId="1" type="noConversion"/>
  </si>
  <si>
    <t>301-0140-7984-81</t>
    <phoneticPr fontId="1" type="noConversion"/>
  </si>
  <si>
    <t>우체국</t>
    <phoneticPr fontId="1" type="noConversion"/>
  </si>
  <si>
    <t>온달사업</t>
    <phoneticPr fontId="1" type="noConversion"/>
  </si>
  <si>
    <t>시군구보조금</t>
    <phoneticPr fontId="5" type="noConversion"/>
  </si>
  <si>
    <t>영동군청</t>
    <phoneticPr fontId="5" type="noConversion"/>
  </si>
  <si>
    <t>시도보조금</t>
    <phoneticPr fontId="5" type="noConversion"/>
  </si>
  <si>
    <t>보조금수입</t>
    <phoneticPr fontId="5" type="noConversion"/>
  </si>
  <si>
    <t>상반기 중증장애인일감사업 시도보조금</t>
    <phoneticPr fontId="5" type="noConversion"/>
  </si>
  <si>
    <t>상반기 중증장애인일감사업 시군구보조금</t>
    <phoneticPr fontId="5" type="noConversion"/>
  </si>
  <si>
    <t>2019년 건강증진사업 시도보조금</t>
    <phoneticPr fontId="5" type="noConversion"/>
  </si>
  <si>
    <t>2019년 건강증진사업 시군구보조금</t>
    <phoneticPr fontId="5" type="noConversion"/>
  </si>
  <si>
    <t>상반기 여성장애인평생교육사업 시도보조금</t>
    <phoneticPr fontId="5" type="noConversion"/>
  </si>
  <si>
    <t>상반기 여성장애인평생교육사업 시군구보조금</t>
    <phoneticPr fontId="5" type="noConversion"/>
  </si>
  <si>
    <t>상반기 여성장애인가사도우미사업 시군구보조금</t>
    <phoneticPr fontId="5" type="noConversion"/>
  </si>
  <si>
    <t>사업비</t>
    <phoneticPr fontId="1" type="noConversion"/>
  </si>
  <si>
    <t>직책보조비</t>
    <phoneticPr fontId="1" type="noConversion"/>
  </si>
  <si>
    <t>시도보조금</t>
    <phoneticPr fontId="1" type="noConversion"/>
  </si>
  <si>
    <t>시군구보조금</t>
    <phoneticPr fontId="1" type="noConversion"/>
  </si>
  <si>
    <t>기타보조금</t>
    <phoneticPr fontId="1" type="noConversion"/>
  </si>
  <si>
    <t>이용료수입</t>
    <phoneticPr fontId="1" type="noConversion"/>
  </si>
  <si>
    <t>실습지도사업수입</t>
    <phoneticPr fontId="1" type="noConversion"/>
  </si>
  <si>
    <t>장애인활동지원사업수입</t>
    <phoneticPr fontId="1" type="noConversion"/>
  </si>
  <si>
    <t>지역사회투자사업수입</t>
    <phoneticPr fontId="1" type="noConversion"/>
  </si>
  <si>
    <t>발달재활사업수입</t>
    <phoneticPr fontId="1" type="noConversion"/>
  </si>
  <si>
    <t>집단급식소수입</t>
    <phoneticPr fontId="1" type="noConversion"/>
  </si>
  <si>
    <t>작업훈련수당수입</t>
    <phoneticPr fontId="1" type="noConversion"/>
  </si>
  <si>
    <t>기타후생경비</t>
    <phoneticPr fontId="1" type="noConversion"/>
  </si>
  <si>
    <t>상담사례지원사업비</t>
    <phoneticPr fontId="1" type="noConversion"/>
  </si>
  <si>
    <t>장애인가족지원사업비</t>
    <phoneticPr fontId="1" type="noConversion"/>
  </si>
  <si>
    <t>평생교육지원사업비</t>
    <phoneticPr fontId="1" type="noConversion"/>
  </si>
  <si>
    <t>여성장애인평생교육사업비</t>
    <phoneticPr fontId="1" type="noConversion"/>
  </si>
  <si>
    <t>기능향상지원사업비</t>
    <phoneticPr fontId="1" type="noConversion"/>
  </si>
  <si>
    <t>역량강화 및 권익옹호지원</t>
    <phoneticPr fontId="1" type="noConversion"/>
  </si>
  <si>
    <t>사업비</t>
    <phoneticPr fontId="1" type="noConversion"/>
  </si>
  <si>
    <t>지역사회네트워크사업비</t>
    <phoneticPr fontId="1" type="noConversion"/>
  </si>
  <si>
    <t>직업지원사업비</t>
    <phoneticPr fontId="1" type="noConversion"/>
  </si>
  <si>
    <t>중증장애인일감사업비</t>
    <phoneticPr fontId="1" type="noConversion"/>
  </si>
  <si>
    <t>운영지원 및 기획홍보사업비</t>
    <phoneticPr fontId="1" type="noConversion"/>
  </si>
  <si>
    <t>여성장애인가사도우미사업비</t>
    <phoneticPr fontId="1" type="noConversion"/>
  </si>
  <si>
    <t>장애인활동지원사업비</t>
    <phoneticPr fontId="1" type="noConversion"/>
  </si>
  <si>
    <t>지역사회서비스투자사업비</t>
    <phoneticPr fontId="1" type="noConversion"/>
  </si>
  <si>
    <t>장애인발달지원사업비</t>
    <phoneticPr fontId="1" type="noConversion"/>
  </si>
  <si>
    <t>장애인건강증진사업비</t>
    <phoneticPr fontId="1" type="noConversion"/>
  </si>
  <si>
    <t>집단급식소사업비</t>
    <phoneticPr fontId="1" type="noConversion"/>
  </si>
  <si>
    <t>복지관운영비(인건비)</t>
    <phoneticPr fontId="1" type="noConversion"/>
  </si>
  <si>
    <t>정보화사업</t>
    <phoneticPr fontId="1" type="noConversion"/>
  </si>
  <si>
    <t>장애인일자리사업</t>
    <phoneticPr fontId="1" type="noConversion"/>
  </si>
  <si>
    <t>301-0205-4368-81</t>
    <phoneticPr fontId="1" type="noConversion"/>
  </si>
  <si>
    <t>301-0205-4412-91</t>
    <phoneticPr fontId="1" type="noConversion"/>
  </si>
  <si>
    <t>사업수입(이용료)</t>
    <phoneticPr fontId="1" type="noConversion"/>
  </si>
  <si>
    <t>301-0140-8018-81</t>
    <phoneticPr fontId="1" type="noConversion"/>
  </si>
  <si>
    <t>집단급식소수입</t>
    <phoneticPr fontId="1" type="noConversion"/>
  </si>
  <si>
    <t>301-0140-8089-31</t>
    <phoneticPr fontId="1" type="noConversion"/>
  </si>
  <si>
    <t>작업훈련수당</t>
    <phoneticPr fontId="1" type="noConversion"/>
  </si>
  <si>
    <t>301-0205-4444-01</t>
    <phoneticPr fontId="1" type="noConversion"/>
  </si>
  <si>
    <t>일반후원금(비지정)</t>
    <phoneticPr fontId="1" type="noConversion"/>
  </si>
  <si>
    <t>301-0140-7812-31</t>
    <phoneticPr fontId="1" type="noConversion"/>
  </si>
  <si>
    <t>301-0207-0957-11</t>
    <phoneticPr fontId="1" type="noConversion"/>
  </si>
  <si>
    <t>센터운영비(인건비)</t>
    <phoneticPr fontId="1" type="noConversion"/>
  </si>
  <si>
    <t>센터자부담</t>
    <phoneticPr fontId="1" type="noConversion"/>
  </si>
  <si>
    <t>예수금은 결산제외</t>
    <phoneticPr fontId="1" type="noConversion"/>
  </si>
  <si>
    <t>=</t>
    <phoneticPr fontId="1" type="noConversion"/>
  </si>
  <si>
    <t>=</t>
    <phoneticPr fontId="5" type="noConversion"/>
  </si>
  <si>
    <t>2월 25일</t>
    <phoneticPr fontId="5" type="noConversion"/>
  </si>
  <si>
    <t>3월 25일</t>
    <phoneticPr fontId="5" type="noConversion"/>
  </si>
  <si>
    <t>1월 대우수당 보조금                140,000 Χ 2명
                                              150,000 Χ 1명</t>
    <phoneticPr fontId="5" type="noConversion"/>
  </si>
  <si>
    <t>2월 대우수당 보조금                140,000 Χ 2명
                                              150,000 Χ 1명</t>
    <phoneticPr fontId="5" type="noConversion"/>
  </si>
  <si>
    <t>3월 대우수당 보조금                140,000 Χ 2명
                                              150,000 Χ 1명</t>
    <phoneticPr fontId="5" type="noConversion"/>
  </si>
  <si>
    <t>5월 25일</t>
    <phoneticPr fontId="5" type="noConversion"/>
  </si>
  <si>
    <t>6월 25일</t>
    <phoneticPr fontId="5" type="noConversion"/>
  </si>
  <si>
    <t>상반기 운영비 보조금            14,690,167Χ6월</t>
    <phoneticPr fontId="5" type="noConversion"/>
  </si>
  <si>
    <t>하반기 운영비 보조금            14,690,167Χ6월</t>
    <phoneticPr fontId="5" type="noConversion"/>
  </si>
  <si>
    <t>8월 25일</t>
    <phoneticPr fontId="5" type="noConversion"/>
  </si>
  <si>
    <t>11월 25일</t>
    <phoneticPr fontId="5" type="noConversion"/>
  </si>
  <si>
    <t>12월 24일</t>
    <phoneticPr fontId="5" type="noConversion"/>
  </si>
  <si>
    <t>기타보조금</t>
    <phoneticPr fontId="5" type="noConversion"/>
  </si>
  <si>
    <t>충청북도</t>
    <phoneticPr fontId="5" type="noConversion"/>
  </si>
  <si>
    <t>3월 26일</t>
    <phoneticPr fontId="5" type="noConversion"/>
  </si>
  <si>
    <t>장애인집합정보화교육 지원사업 보조금</t>
    <phoneticPr fontId="5" type="noConversion"/>
  </si>
  <si>
    <t>1인1기 장애인.기업 상생일자리 사업지원금</t>
    <phoneticPr fontId="5" type="noConversion"/>
  </si>
  <si>
    <t>8월 20일</t>
    <phoneticPr fontId="5" type="noConversion"/>
  </si>
  <si>
    <t>7월 대우수당 보조금                  144,705 Χ 17명</t>
    <phoneticPr fontId="5" type="noConversion"/>
  </si>
  <si>
    <t>8월 대우수당 보조금                  145,294 Χ 17명</t>
    <phoneticPr fontId="5" type="noConversion"/>
  </si>
  <si>
    <t>9월 대우수당 보조금                  145,294 Χ 17명</t>
    <phoneticPr fontId="5" type="noConversion"/>
  </si>
  <si>
    <t>10월 대우수당 보조금                  145,294 Χ 17명</t>
    <phoneticPr fontId="5" type="noConversion"/>
  </si>
  <si>
    <t>11월 대우수당 보조금                  144,705 Χ 17명</t>
    <phoneticPr fontId="5" type="noConversion"/>
  </si>
  <si>
    <t>12월 대우수당 보조금                  144,705 Χ 17명</t>
    <phoneticPr fontId="5" type="noConversion"/>
  </si>
  <si>
    <t>=</t>
  </si>
  <si>
    <t>제수당1-12월</t>
  </si>
  <si>
    <t>일용잡급</t>
  </si>
  <si>
    <t>일용잡급 1-12월</t>
  </si>
  <si>
    <t>사회보험부담금 사업장부담금1-12월</t>
  </si>
  <si>
    <t>급여1월-12월</t>
  </si>
  <si>
    <t>역량강화및권익옹호지원사업비</t>
    <phoneticPr fontId="1" type="noConversion"/>
  </si>
  <si>
    <t>장애일발달지원사업비</t>
    <phoneticPr fontId="1" type="noConversion"/>
  </si>
  <si>
    <t>외부지원사업비</t>
    <phoneticPr fontId="1" type="noConversion"/>
  </si>
  <si>
    <t>퇴직적립금(3명)1-12월</t>
    <phoneticPr fontId="1" type="noConversion"/>
  </si>
  <si>
    <t>퇴직적립금(관장 외 18명)1-12월</t>
    <phoneticPr fontId="1" type="noConversion"/>
  </si>
  <si>
    <t>사례발굴, 개별접수상담,유관기관사례회의</t>
    <phoneticPr fontId="1" type="noConversion"/>
  </si>
  <si>
    <t>심리치료,언어치료</t>
    <phoneticPr fontId="1" type="noConversion"/>
  </si>
  <si>
    <t>직업적응훈련,사회적응훈련,자기관리프로그램,외부교육</t>
    <phoneticPr fontId="1" type="noConversion"/>
  </si>
  <si>
    <t>사업계획및사업평가,직원교육,홍보사업,욕구및만족도조사,홈페이지관리</t>
    <phoneticPr fontId="1" type="noConversion"/>
  </si>
  <si>
    <t>가사도우미사업인건비, 진행비,교육비,자조모임</t>
    <phoneticPr fontId="1" type="noConversion"/>
  </si>
  <si>
    <t>주.부식구입비, 소모품구입비</t>
    <phoneticPr fontId="1" type="noConversion"/>
  </si>
  <si>
    <t>센터장직책보조비   300,000*12개월</t>
    <phoneticPr fontId="1" type="noConversion"/>
  </si>
  <si>
    <t>난방연료비                        370,000</t>
    <phoneticPr fontId="1" type="noConversion"/>
  </si>
  <si>
    <t>노무수수료외                   1,408,500</t>
    <phoneticPr fontId="1" type="noConversion"/>
  </si>
  <si>
    <t>센터</t>
    <phoneticPr fontId="1" type="noConversion"/>
  </si>
  <si>
    <t>급여(관장 외 16명)1월-12월</t>
    <phoneticPr fontId="1" type="noConversion"/>
  </si>
  <si>
    <t>** 기타보조금은 정부보조금 명세서에 포함 안됩니다.</t>
    <phoneticPr fontId="5" type="noConversion"/>
  </si>
  <si>
    <t>정부보조금 계</t>
    <phoneticPr fontId="1" type="noConversion"/>
  </si>
  <si>
    <t>기타보조금 계</t>
    <phoneticPr fontId="1" type="noConversion"/>
  </si>
  <si>
    <t>총계 (정부보조금+기타보조금)</t>
    <phoneticPr fontId="1" type="noConversion"/>
  </si>
  <si>
    <t>2021년도 세입ㆍ세출 결산서</t>
    <phoneticPr fontId="5" type="noConversion"/>
  </si>
  <si>
    <r>
      <t xml:space="preserve">결 산 총 괄 표 </t>
    </r>
    <r>
      <rPr>
        <b/>
        <u val="double"/>
        <sz val="18"/>
        <color theme="1"/>
        <rFont val="새굴림"/>
        <family val="1"/>
        <charset val="129"/>
      </rPr>
      <t>(영동군장애인복지관 2021년)</t>
    </r>
    <phoneticPr fontId="1" type="noConversion"/>
  </si>
  <si>
    <r>
      <t>세 입 결 산 서</t>
    </r>
    <r>
      <rPr>
        <b/>
        <u/>
        <sz val="20"/>
        <color theme="1"/>
        <rFont val="굴림"/>
        <family val="3"/>
        <charset val="129"/>
      </rPr>
      <t xml:space="preserve"> (영동군장애인복지관 2021년)</t>
    </r>
    <phoneticPr fontId="1" type="noConversion"/>
  </si>
  <si>
    <t>과년도수입</t>
    <phoneticPr fontId="1" type="noConversion"/>
  </si>
  <si>
    <t>과년도수입</t>
    <phoneticPr fontId="1" type="noConversion"/>
  </si>
  <si>
    <r>
      <t>세 입 결 산 서</t>
    </r>
    <r>
      <rPr>
        <b/>
        <u/>
        <sz val="20"/>
        <color theme="1"/>
        <rFont val="굴림"/>
        <family val="3"/>
        <charset val="129"/>
      </rPr>
      <t xml:space="preserve"> (재가복지봉사센터 2021년)</t>
    </r>
    <phoneticPr fontId="1" type="noConversion"/>
  </si>
  <si>
    <r>
      <t>세 출 결 산 서</t>
    </r>
    <r>
      <rPr>
        <b/>
        <u/>
        <sz val="20"/>
        <color theme="1"/>
        <rFont val="새굴림"/>
        <family val="1"/>
        <charset val="129"/>
      </rPr>
      <t>(영동군장애인복지관2021년)</t>
    </r>
    <phoneticPr fontId="1" type="noConversion"/>
  </si>
  <si>
    <t>과년도수입</t>
    <phoneticPr fontId="1" type="noConversion"/>
  </si>
  <si>
    <r>
      <t xml:space="preserve">결 산 총 괄 표 </t>
    </r>
    <r>
      <rPr>
        <b/>
        <u val="double"/>
        <sz val="18"/>
        <color theme="1"/>
        <rFont val="새굴림"/>
        <family val="1"/>
        <charset val="129"/>
      </rPr>
      <t>(재가복지봉사센터 2021년)</t>
    </r>
    <phoneticPr fontId="1" type="noConversion"/>
  </si>
  <si>
    <r>
      <t>세 출 결 산 서</t>
    </r>
    <r>
      <rPr>
        <b/>
        <u/>
        <sz val="20"/>
        <color theme="1"/>
        <rFont val="새굴림"/>
        <family val="1"/>
        <charset val="129"/>
      </rPr>
      <t>(재가복지봉사센터2021년)</t>
    </r>
    <phoneticPr fontId="1" type="noConversion"/>
  </si>
  <si>
    <t>2021년 12월 31일 현재 (단위:원)</t>
    <phoneticPr fontId="5" type="noConversion"/>
  </si>
  <si>
    <t>문화예술지원사업</t>
  </si>
  <si>
    <t>301-0265-2935-11</t>
  </si>
  <si>
    <t>볼링동호회(2020년)</t>
    <phoneticPr fontId="1" type="noConversion"/>
  </si>
  <si>
    <r>
      <t>사 업 수 입 명 세 서</t>
    </r>
    <r>
      <rPr>
        <b/>
        <u/>
        <sz val="18"/>
        <rFont val="굴림"/>
        <family val="3"/>
        <charset val="129"/>
      </rPr>
      <t>(영동군장애인복지관2021년)</t>
    </r>
    <phoneticPr fontId="5" type="noConversion"/>
  </si>
  <si>
    <t>100,000*11</t>
    <phoneticPr fontId="1" type="noConversion"/>
  </si>
  <si>
    <t>847,341*12월</t>
    <phoneticPr fontId="1" type="noConversion"/>
  </si>
  <si>
    <t>122,423,940*12월</t>
    <phoneticPr fontId="1" type="noConversion"/>
  </si>
  <si>
    <r>
      <t>정 부 보 조 금 명 세 서</t>
    </r>
    <r>
      <rPr>
        <b/>
        <u/>
        <sz val="18"/>
        <rFont val="굴림"/>
        <family val="3"/>
        <charset val="129"/>
      </rPr>
      <t>(재가복지봉사센터2021)</t>
    </r>
    <phoneticPr fontId="5" type="noConversion"/>
  </si>
  <si>
    <r>
      <t>정 부 보 조 금 명 세 서</t>
    </r>
    <r>
      <rPr>
        <b/>
        <u/>
        <sz val="18"/>
        <rFont val="굴림"/>
        <family val="3"/>
        <charset val="129"/>
      </rPr>
      <t>(영동군장애인복지관2021년)</t>
    </r>
    <phoneticPr fontId="5" type="noConversion"/>
  </si>
  <si>
    <t>1월 20일</t>
    <phoneticPr fontId="5" type="noConversion"/>
  </si>
  <si>
    <t>1월 21일</t>
    <phoneticPr fontId="5" type="noConversion"/>
  </si>
  <si>
    <t>상반기 운영비 보조금            80,911,333Χ6월</t>
    <phoneticPr fontId="5" type="noConversion"/>
  </si>
  <si>
    <t>1월 25일</t>
    <phoneticPr fontId="5" type="noConversion"/>
  </si>
  <si>
    <t>4월 대우수당 보조금                140,000 Χ 1명
                                              150,000 Χ 2명</t>
    <phoneticPr fontId="5" type="noConversion"/>
  </si>
  <si>
    <t>5월 대우수당 보조금                140,000 Χ 1명
                                              150,000 Χ 2명</t>
    <phoneticPr fontId="5" type="noConversion"/>
  </si>
  <si>
    <t>6월 대우수당 보조금                140,000 Χ 1명
                                              150,000 Χ 2명</t>
    <phoneticPr fontId="5" type="noConversion"/>
  </si>
  <si>
    <t>7월 대우수당 보조금                140,000 Χ 1명
                                              150,000 Χ 1명
                                              160,000 Χ 1명</t>
    <phoneticPr fontId="5" type="noConversion"/>
  </si>
  <si>
    <t>8월 대우수당 보조금                140,000 Χ 1명
                                              150,000 Χ 1명
                                              160,000 Χ 1명</t>
    <phoneticPr fontId="5" type="noConversion"/>
  </si>
  <si>
    <t>9월 대우수당 보조금                140,000 Χ 1명
                                              150,000 Χ 1명
                                              160,000 Χ 1명</t>
    <phoneticPr fontId="5" type="noConversion"/>
  </si>
  <si>
    <t>12월 대우수당 보조금              140,000 Χ 1명
                                              150,000 Χ 1명
                                              160,000 Χ 1명</t>
    <phoneticPr fontId="5" type="noConversion"/>
  </si>
  <si>
    <t>11월 대우수당 보조금              140,000 Χ 1명
                                              150,000 Χ 1명
                                              160,000 Χ 1명</t>
    <phoneticPr fontId="5" type="noConversion"/>
  </si>
  <si>
    <t>10월 대우수당 보조금              140,000 Χ 1명
                                              150,000 Χ 1명
                                              160,000 Χ 1명</t>
    <phoneticPr fontId="5" type="noConversion"/>
  </si>
  <si>
    <t>1월 29일</t>
    <phoneticPr fontId="5" type="noConversion"/>
  </si>
  <si>
    <t>2월 19일</t>
    <phoneticPr fontId="5" type="noConversion"/>
  </si>
  <si>
    <t>1월 대우수당 보조금                145,000 Χ 16명</t>
    <phoneticPr fontId="5" type="noConversion"/>
  </si>
  <si>
    <t>2월 대우수당 보조금                  141,391 Χ 16명</t>
    <phoneticPr fontId="5" type="noConversion"/>
  </si>
  <si>
    <t>3월 16일</t>
    <phoneticPr fontId="5" type="noConversion"/>
  </si>
  <si>
    <t>3월 대우수당 보조금                  144,345Χ 17명</t>
    <phoneticPr fontId="5" type="noConversion"/>
  </si>
  <si>
    <t>4월 대우수당 보조금                  138,462 Χ 18명</t>
    <phoneticPr fontId="5" type="noConversion"/>
  </si>
  <si>
    <t>4월 23일</t>
    <phoneticPr fontId="5" type="noConversion"/>
  </si>
  <si>
    <t>5월 대우수당 보조금                  148,703 Χ 18명</t>
    <phoneticPr fontId="5" type="noConversion"/>
  </si>
  <si>
    <t>6월 대우수당 보조금                  145,815Χ 18명</t>
    <phoneticPr fontId="5" type="noConversion"/>
  </si>
  <si>
    <t>6월 18일</t>
    <phoneticPr fontId="5" type="noConversion"/>
  </si>
  <si>
    <t>6월 25일</t>
    <phoneticPr fontId="5" type="noConversion"/>
  </si>
  <si>
    <t>하반기 운영비 보조금            80,911,166Χ6월</t>
    <phoneticPr fontId="5" type="noConversion"/>
  </si>
  <si>
    <t>6월 29일</t>
    <phoneticPr fontId="5" type="noConversion"/>
  </si>
  <si>
    <t>하반기 중증장애인일감사업 시도보조금</t>
    <phoneticPr fontId="5" type="noConversion"/>
  </si>
  <si>
    <t>하반기 중증장애인일감사업 시군구보조금</t>
    <phoneticPr fontId="5" type="noConversion"/>
  </si>
  <si>
    <t>하반기 여성장애인가사도우미사업 시군구보조금</t>
    <phoneticPr fontId="5" type="noConversion"/>
  </si>
  <si>
    <t>하반기 여성장애인평생교육사업 시도보조금</t>
    <phoneticPr fontId="5" type="noConversion"/>
  </si>
  <si>
    <t>하반기 여성장애인평생교육사업 시군구보조금</t>
    <phoneticPr fontId="5" type="noConversion"/>
  </si>
  <si>
    <t>7월 27일</t>
    <phoneticPr fontId="5" type="noConversion"/>
  </si>
  <si>
    <t>9월 24일</t>
    <phoneticPr fontId="5" type="noConversion"/>
  </si>
  <si>
    <t>10월 25일</t>
    <phoneticPr fontId="5" type="noConversion"/>
  </si>
  <si>
    <t>9월 17일</t>
    <phoneticPr fontId="5" type="noConversion"/>
  </si>
  <si>
    <t>7월 26일</t>
    <phoneticPr fontId="5" type="noConversion"/>
  </si>
  <si>
    <t>10월 22일</t>
    <phoneticPr fontId="5" type="noConversion"/>
  </si>
  <si>
    <t>11월 16일</t>
    <phoneticPr fontId="5" type="noConversion"/>
  </si>
  <si>
    <t>12월 15일</t>
    <phoneticPr fontId="5" type="noConversion"/>
  </si>
  <si>
    <t>5월 17일</t>
    <phoneticPr fontId="5" type="noConversion"/>
  </si>
  <si>
    <t>3월 22일</t>
    <phoneticPr fontId="5" type="noConversion"/>
  </si>
  <si>
    <t>3월 29일</t>
    <phoneticPr fontId="5" type="noConversion"/>
  </si>
  <si>
    <t>2021년 장애인생활체육지원사업(건강체조교실)</t>
    <phoneticPr fontId="5" type="noConversion"/>
  </si>
  <si>
    <t>영동군장애인체육회</t>
    <phoneticPr fontId="5" type="noConversion"/>
  </si>
  <si>
    <t>2021년 장애인생활체육지원사업(당구교실)</t>
    <phoneticPr fontId="5" type="noConversion"/>
  </si>
  <si>
    <t>2021년 장애인생활체육지원사업(탁구동호회)</t>
    <phoneticPr fontId="5" type="noConversion"/>
  </si>
  <si>
    <t>2021년 생활체육기금사업(희망영동볼링동호회)</t>
    <phoneticPr fontId="5" type="noConversion"/>
  </si>
  <si>
    <t>5월 7일</t>
    <phoneticPr fontId="5" type="noConversion"/>
  </si>
  <si>
    <t>6월 7일</t>
    <phoneticPr fontId="5" type="noConversion"/>
  </si>
  <si>
    <t>7월 7일</t>
    <phoneticPr fontId="5" type="noConversion"/>
  </si>
  <si>
    <t>8월 9일</t>
    <phoneticPr fontId="5" type="noConversion"/>
  </si>
  <si>
    <t>12월 27일</t>
    <phoneticPr fontId="5" type="noConversion"/>
  </si>
  <si>
    <r>
      <t>인건비 명세서</t>
    </r>
    <r>
      <rPr>
        <b/>
        <u/>
        <sz val="18"/>
        <rFont val="굴림"/>
        <family val="3"/>
        <charset val="129"/>
      </rPr>
      <t>(영동군장애인복지관2021년)</t>
    </r>
    <phoneticPr fontId="1" type="noConversion"/>
  </si>
  <si>
    <r>
      <t>인건비 명세서</t>
    </r>
    <r>
      <rPr>
        <b/>
        <u/>
        <sz val="18"/>
        <rFont val="굴림"/>
        <family val="3"/>
        <charset val="129"/>
      </rPr>
      <t>(재가복지봉사센터2021년)</t>
    </r>
    <phoneticPr fontId="1" type="noConversion"/>
  </si>
  <si>
    <r>
      <t>사업비 명세서</t>
    </r>
    <r>
      <rPr>
        <b/>
        <u/>
        <sz val="18"/>
        <rFont val="굴림"/>
        <family val="3"/>
        <charset val="129"/>
      </rPr>
      <t>(재가복지봉사센터2021년)</t>
    </r>
    <phoneticPr fontId="1" type="noConversion"/>
  </si>
  <si>
    <r>
      <t>사업비 명세서</t>
    </r>
    <r>
      <rPr>
        <b/>
        <u/>
        <sz val="18"/>
        <rFont val="굴림"/>
        <family val="3"/>
        <charset val="129"/>
      </rPr>
      <t>(영동군장애인복지관2021년)</t>
    </r>
    <phoneticPr fontId="1" type="noConversion"/>
  </si>
  <si>
    <t>어린이재단 결연후원금 연결 지원사업</t>
    <phoneticPr fontId="1" type="noConversion"/>
  </si>
  <si>
    <r>
      <t>사무비 명세서</t>
    </r>
    <r>
      <rPr>
        <b/>
        <u/>
        <sz val="18"/>
        <rFont val="굴림"/>
        <family val="3"/>
        <charset val="129"/>
      </rPr>
      <t>(영동군장애인복지관2021년)</t>
    </r>
    <phoneticPr fontId="1" type="noConversion"/>
  </si>
  <si>
    <r>
      <t>사무비 명세서</t>
    </r>
    <r>
      <rPr>
        <b/>
        <u/>
        <sz val="18"/>
        <rFont val="굴림"/>
        <family val="3"/>
        <charset val="129"/>
      </rPr>
      <t>(재가복지봉사센터2021년)</t>
    </r>
    <phoneticPr fontId="1" type="noConversion"/>
  </si>
  <si>
    <t>설,추석명절행사,어버이날행사,사랑의생신잔치,
재가장애인 가족나들이지원사업,밑반찬지원서비스, 김장지원서비스, 위생서비스지원</t>
    <phoneticPr fontId="1" type="noConversion"/>
  </si>
  <si>
    <t>긴급지원서비스(주거환경개선,난방,폭염등)</t>
    <phoneticPr fontId="1" type="noConversion"/>
  </si>
  <si>
    <t>부모교육,가족휴식지원사업,특수교육대상학생 계절학교</t>
    <phoneticPr fontId="1" type="noConversion"/>
  </si>
  <si>
    <t>청춘대학,문화탐방,출발영화여행,노래교실,한국화교실,서예교실등</t>
    <phoneticPr fontId="1" type="noConversion"/>
  </si>
  <si>
    <t>문화탐방,행복마실,작품발표회,토탈공예,사진반,홈베이킹,한지공예등</t>
    <phoneticPr fontId="1" type="noConversion"/>
  </si>
  <si>
    <t>권익옹호서비스,이용인인권교육,재가장애인방문정보화교육,
남성장애인요리교실,스포츠동호회, 보장구수리서비스지원,자기주장프로그램</t>
    <phoneticPr fontId="1" type="noConversion"/>
  </si>
  <si>
    <t>자원봉사자개발 및 교육, 후원행사,정기후원금지원사업,장애인식개선</t>
    <phoneticPr fontId="1" type="noConversion"/>
  </si>
  <si>
    <t>기초체력단련(정구,댄스),임가공사업,여가활동</t>
    <phoneticPr fontId="1" type="noConversion"/>
  </si>
  <si>
    <t>활동지원사인건비 및 기타후생경비,운영비,이용고객및보호자교육등</t>
    <phoneticPr fontId="1" type="noConversion"/>
  </si>
  <si>
    <t>장애인식 작품공모전 및 순회전시,희망걷기대회,통합캠프</t>
    <phoneticPr fontId="1" type="noConversion"/>
  </si>
  <si>
    <t>장애인생활체육기금사업,코로나 긴급지원사업,장애인집합정보화교육,
공동모금회지원(온달커뮤니티)사업, 한국부동산원지정기탁사업, 1인1기상생일자리지원사업,기아노후차량지원사업.</t>
    <phoneticPr fontId="1" type="noConversion"/>
  </si>
  <si>
    <t>역량강화및권익옹호지원사업비</t>
    <phoneticPr fontId="1" type="noConversion"/>
  </si>
  <si>
    <t>업무추진비외          184,416*12개월</t>
    <phoneticPr fontId="1" type="noConversion"/>
  </si>
  <si>
    <t xml:space="preserve"> 회의비 외                          432,000</t>
    <phoneticPr fontId="1" type="noConversion"/>
  </si>
  <si>
    <t>출장여비외              30,066*12개월</t>
    <phoneticPr fontId="1" type="noConversion"/>
  </si>
  <si>
    <t>사무용품 구입외      748,758*12개월</t>
    <phoneticPr fontId="1" type="noConversion"/>
  </si>
  <si>
    <t>전기요금외          2,017,720*12개월</t>
    <phoneticPr fontId="1" type="noConversion"/>
  </si>
  <si>
    <t>보험료외             1,386,240*12개월</t>
    <phoneticPr fontId="1" type="noConversion"/>
  </si>
  <si>
    <t>차량유류대외       1,812,310*12개월</t>
    <phoneticPr fontId="1" type="noConversion"/>
  </si>
  <si>
    <t>계좌번호</t>
  </si>
  <si>
    <t>기간</t>
  </si>
  <si>
    <t>후원금의종류</t>
  </si>
  <si>
    <t>후원자</t>
  </si>
  <si>
    <t>내 역</t>
  </si>
  <si>
    <t>금 액</t>
  </si>
  <si>
    <t>총계</t>
  </si>
  <si>
    <t>2021. 01. 01. ~ 12. 31.</t>
  </si>
  <si>
    <t>예금이자 2건</t>
  </si>
  <si>
    <t>농협</t>
  </si>
  <si>
    <t>301-0205-4353-51</t>
  </si>
  <si>
    <t>결연후원금</t>
  </si>
  <si>
    <t>초록우산 어린이재단 외 24건</t>
  </si>
  <si>
    <t>센터 후원금</t>
  </si>
  <si>
    <t>301-0140-7812-31</t>
  </si>
  <si>
    <t>지역사회 후원금품 등</t>
  </si>
  <si>
    <t>비지정 후원금</t>
  </si>
  <si>
    <t>지역사회 후원금품</t>
  </si>
  <si>
    <t>우체국</t>
  </si>
  <si>
    <t>301-0265-2950-21</t>
  </si>
  <si>
    <t>301-0265-2943-91</t>
  </si>
  <si>
    <t>301-0254-1815-71</t>
  </si>
  <si>
    <t>한국장애인복지관협회 외 1건</t>
  </si>
  <si>
    <t>지정후원금(온달)</t>
  </si>
  <si>
    <t>최○○ 외 111건</t>
  </si>
  <si>
    <t>컵라면 등</t>
  </si>
  <si>
    <t>사용내역</t>
  </si>
  <si>
    <t>산출기준</t>
  </si>
  <si>
    <t>남성장애인요리교실 재료비 외 6건</t>
  </si>
  <si>
    <t>남성장애인요리교실 1회차 재료비 지출 외</t>
  </si>
  <si>
    <t>기아노후차량 기능보강 지원사업</t>
  </si>
  <si>
    <t>기아 노후차량 기능보강지원사업 차량 수리비 지출</t>
  </si>
  <si>
    <t>결연후원금 지급 외 14건</t>
  </si>
  <si>
    <t>1월 초록우산 어린이재단 결연후원금 지급 외</t>
  </si>
  <si>
    <t>수용비 및 수수료 외 232건</t>
  </si>
  <si>
    <t>비지정후원금(CMS) 출금이체수수료 지출 외</t>
  </si>
  <si>
    <t>해당없음</t>
  </si>
  <si>
    <t>한국장애인재단 지정기탁</t>
  </si>
  <si>
    <t>긴급지원사업 실시에 따른 공사 시공비 지출</t>
  </si>
  <si>
    <t>한국부동산원 지정기탁</t>
  </si>
  <si>
    <t>지정기탁사업 배분에 따른 기능보강사업(PC구입) 외</t>
  </si>
  <si>
    <t>돌봄코치 보수교육 간식비 외 22건</t>
  </si>
  <si>
    <t>제1차 돌봉코치 보수교육 진행에 따른 간식비 지출 외</t>
  </si>
  <si>
    <t>물품후원 외</t>
  </si>
  <si>
    <t>볼링동호회(2021년)</t>
    <phoneticPr fontId="1" type="noConversion"/>
  </si>
  <si>
    <t>희망영동볼링대회</t>
    <phoneticPr fontId="1" type="noConversion"/>
  </si>
  <si>
    <t>당구교실</t>
    <phoneticPr fontId="1" type="noConversion"/>
  </si>
  <si>
    <t>건강체조교실</t>
    <phoneticPr fontId="1" type="noConversion"/>
  </si>
  <si>
    <t>301-0265-8789-61</t>
    <phoneticPr fontId="1" type="noConversion"/>
  </si>
  <si>
    <t>301-0265-8803-31</t>
    <phoneticPr fontId="1" type="noConversion"/>
  </si>
  <si>
    <t>301-0265-8793-91</t>
    <phoneticPr fontId="1" type="noConversion"/>
  </si>
  <si>
    <t>301-0207-0950-61</t>
    <phoneticPr fontId="1" type="noConversion"/>
  </si>
  <si>
    <t>코로나-19로 사업미진행</t>
    <phoneticPr fontId="1" type="noConversion"/>
  </si>
  <si>
    <t>당해년도 반납완료</t>
    <phoneticPr fontId="1" type="noConversion"/>
  </si>
  <si>
    <t>사업종료 반납 후 미사용</t>
  </si>
  <si>
    <t>사업종료 반납 후 미사용</t>
    <phoneticPr fontId="1" type="noConversion"/>
  </si>
  <si>
    <t>희망영동탁구동호회</t>
    <phoneticPr fontId="1" type="noConversion"/>
  </si>
  <si>
    <t>301-0265-8799-11</t>
    <phoneticPr fontId="1" type="noConversion"/>
  </si>
  <si>
    <t>기아노후차량지원사업</t>
    <phoneticPr fontId="1" type="noConversion"/>
  </si>
  <si>
    <t>301-0205-4353-51</t>
    <phoneticPr fontId="1" type="noConversion"/>
  </si>
  <si>
    <t>사업종료 후 미사용</t>
    <phoneticPr fontId="1" type="noConversion"/>
  </si>
  <si>
    <t>한국부동산원지정기탁</t>
    <phoneticPr fontId="1" type="noConversion"/>
  </si>
  <si>
    <t>301-0265-2943-91</t>
    <phoneticPr fontId="1" type="noConversion"/>
  </si>
  <si>
    <t>장애인재단긴급지원</t>
    <phoneticPr fontId="1" type="noConversion"/>
  </si>
  <si>
    <t>301-0265-2950-21</t>
    <phoneticPr fontId="1" type="noConversion"/>
  </si>
  <si>
    <t xml:space="preserve">                                                                                                                    </t>
    <phoneticPr fontId="1" type="noConversion"/>
  </si>
  <si>
    <t>243,683*12월</t>
    <phoneticPr fontId="1" type="noConversion"/>
  </si>
  <si>
    <t>267,333*12월</t>
    <phoneticPr fontId="1" type="noConversion"/>
  </si>
  <si>
    <t>[규칙별지 제19호 서식]</t>
    <phoneticPr fontId="1" type="noConversion"/>
  </si>
  <si>
    <t>후원금 수입 및 사용결과 보고서</t>
    <phoneticPr fontId="5" type="noConversion"/>
  </si>
  <si>
    <t>1. 후원금 수입명세서</t>
    <phoneticPr fontId="5" type="noConversion"/>
  </si>
  <si>
    <t>(단위:원)</t>
    <phoneticPr fontId="5" type="noConversion"/>
  </si>
  <si>
    <t>기아노후차량지원사업</t>
    <phoneticPr fontId="1" type="noConversion"/>
  </si>
  <si>
    <t>전○○ 외 1,418건</t>
    <phoneticPr fontId="1" type="noConversion"/>
  </si>
  <si>
    <t>예금이자</t>
    <phoneticPr fontId="1" type="noConversion"/>
  </si>
  <si>
    <t>한국장애인재단 긴급지원사업</t>
    <phoneticPr fontId="1" type="noConversion"/>
  </si>
  <si>
    <t>한국부동산원 지정기탁사업</t>
    <phoneticPr fontId="1" type="noConversion"/>
  </si>
  <si>
    <t>2. 후원품 수입명세서</t>
    <phoneticPr fontId="5" type="noConversion"/>
  </si>
  <si>
    <t>(단위:건)</t>
    <phoneticPr fontId="5" type="noConversion"/>
  </si>
  <si>
    <t>기간</t>
    <phoneticPr fontId="5" type="noConversion"/>
  </si>
  <si>
    <t>후원물품의 종류</t>
    <phoneticPr fontId="5" type="noConversion"/>
  </si>
  <si>
    <t>후원자</t>
    <phoneticPr fontId="5" type="noConversion"/>
  </si>
  <si>
    <t>내역</t>
    <phoneticPr fontId="5" type="noConversion"/>
  </si>
  <si>
    <t>품명</t>
    <phoneticPr fontId="5" type="noConversion"/>
  </si>
  <si>
    <t>수량</t>
    <phoneticPr fontId="5" type="noConversion"/>
  </si>
  <si>
    <t>비고</t>
    <phoneticPr fontId="5" type="noConversion"/>
  </si>
  <si>
    <t>3. 후원금 사용명세서</t>
    <phoneticPr fontId="5" type="noConversion"/>
  </si>
  <si>
    <t>4. 후원품 사용명세서</t>
    <phoneticPr fontId="5" type="noConversion"/>
  </si>
  <si>
    <t>사용내역</t>
    <phoneticPr fontId="5" type="noConversion"/>
  </si>
  <si>
    <t>사용처</t>
    <phoneticPr fontId="5" type="noConversion"/>
  </si>
  <si>
    <t>최○○ 물품후원 외1,484건</t>
    <phoneticPr fontId="1" type="noConversion"/>
  </si>
  <si>
    <t>후원금수입</t>
    <phoneticPr fontId="1" type="noConversion"/>
  </si>
  <si>
    <t>후원금계좌 이자수입</t>
    <phoneticPr fontId="1" type="noConversion"/>
  </si>
  <si>
    <t>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</si>
</sst>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,;&quot;△&quot;#,##0;@\ "/>
    <numFmt numFmtId="178" formatCode="yyyy\-mm\-dd"/>
    <numFmt numFmtId="179" formatCode="#,##0;[Black]&quot;△&quot;\ #,##0"/>
    <numFmt numFmtId="180" formatCode="_(* #,##0_);_(* \(#,##0\);_(* &quot;-&quot;_);_(@_)"/>
    <numFmt numFmtId="181" formatCode="_(&quot;$&quot;* #,##0_);_(&quot;$&quot;* \(#,##0\);_(&quot;$&quot;* &quot;-&quot;_);_(@_)"/>
    <numFmt numFmtId="182" formatCode="#,##0_ ;[Red]\-#,##0\ "/>
    <numFmt numFmtId="183" formatCode="#,##0;[Red]&quot;△&quot;\ #,##0"/>
    <numFmt numFmtId="184" formatCode="#,##0_);[Red]\(#,##0\)"/>
  </numFmts>
  <fonts count="6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30"/>
      <name val="새굴림"/>
      <family val="1"/>
      <charset val="129"/>
    </font>
    <font>
      <sz val="11"/>
      <name val="새굴림"/>
      <family val="1"/>
      <charset val="129"/>
    </font>
    <font>
      <sz val="8"/>
      <name val="돋움"/>
      <family val="3"/>
      <charset val="129"/>
    </font>
    <font>
      <b/>
      <sz val="36"/>
      <name val="새굴림"/>
      <family val="1"/>
      <charset val="129"/>
    </font>
    <font>
      <sz val="11"/>
      <color theme="1"/>
      <name val="맑은 고딕"/>
      <family val="2"/>
      <charset val="129"/>
      <scheme val="minor"/>
    </font>
    <font>
      <b/>
      <sz val="16"/>
      <color theme="1"/>
      <name val="새굴림"/>
      <family val="1"/>
      <charset val="129"/>
    </font>
    <font>
      <sz val="11"/>
      <color theme="1"/>
      <name val="새굴림"/>
      <family val="1"/>
      <charset val="129"/>
    </font>
    <font>
      <sz val="9"/>
      <color theme="1"/>
      <name val="새굴림"/>
      <family val="1"/>
      <charset val="129"/>
    </font>
    <font>
      <sz val="11"/>
      <name val="굴림"/>
      <family val="3"/>
      <charset val="129"/>
    </font>
    <font>
      <b/>
      <u/>
      <sz val="24"/>
      <name val="굴림"/>
      <family val="3"/>
      <charset val="129"/>
    </font>
    <font>
      <b/>
      <sz val="24"/>
      <name val="굴림"/>
      <family val="3"/>
      <charset val="129"/>
    </font>
    <font>
      <sz val="9"/>
      <name val="굴림"/>
      <family val="3"/>
      <charset val="129"/>
    </font>
    <font>
      <sz val="10"/>
      <name val="굴림"/>
      <family val="3"/>
      <charset val="129"/>
    </font>
    <font>
      <sz val="10"/>
      <color theme="1"/>
      <name val="굴림"/>
      <family val="3"/>
      <charset val="129"/>
    </font>
    <font>
      <b/>
      <u/>
      <sz val="10"/>
      <name val="굴림"/>
      <family val="3"/>
      <charset val="129"/>
    </font>
    <font>
      <b/>
      <sz val="30"/>
      <name val="굴림"/>
      <family val="3"/>
      <charset val="129"/>
    </font>
    <font>
      <b/>
      <sz val="20"/>
      <name val="굴림"/>
      <family val="3"/>
      <charset val="129"/>
    </font>
    <font>
      <b/>
      <sz val="25"/>
      <name val="굴림"/>
      <family val="3"/>
      <charset val="129"/>
    </font>
    <font>
      <b/>
      <sz val="16"/>
      <color theme="1"/>
      <name val="굴림"/>
      <family val="3"/>
      <charset val="129"/>
    </font>
    <font>
      <b/>
      <u/>
      <sz val="24"/>
      <color theme="1"/>
      <name val="굴림"/>
      <family val="3"/>
      <charset val="129"/>
    </font>
    <font>
      <b/>
      <u/>
      <sz val="24"/>
      <color theme="1"/>
      <name val="새굴림"/>
      <family val="1"/>
      <charset val="129"/>
    </font>
    <font>
      <sz val="10"/>
      <name val="돋움"/>
      <family val="3"/>
      <charset val="129"/>
    </font>
    <font>
      <sz val="9"/>
      <name val="굴림체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11"/>
      <color indexed="8"/>
      <name val="맑은 고딕"/>
      <family val="3"/>
      <charset val="129"/>
    </font>
    <font>
      <sz val="10"/>
      <color rgb="FF000000"/>
      <name val="새굴림"/>
      <family val="1"/>
      <charset val="129"/>
    </font>
    <font>
      <sz val="10"/>
      <color theme="1"/>
      <name val="새굴림"/>
      <family val="1"/>
      <charset val="129"/>
    </font>
    <font>
      <b/>
      <u val="double"/>
      <sz val="24"/>
      <color theme="1"/>
      <name val="새굴림"/>
      <family val="1"/>
      <charset val="129"/>
    </font>
    <font>
      <b/>
      <u val="double"/>
      <sz val="18"/>
      <color theme="1"/>
      <name val="새굴림"/>
      <family val="1"/>
      <charset val="129"/>
    </font>
    <font>
      <b/>
      <u/>
      <sz val="20"/>
      <color theme="1"/>
      <name val="굴림"/>
      <family val="3"/>
      <charset val="129"/>
    </font>
    <font>
      <b/>
      <u/>
      <sz val="20"/>
      <color theme="1"/>
      <name val="새굴림"/>
      <family val="1"/>
      <charset val="129"/>
    </font>
    <font>
      <b/>
      <sz val="9"/>
      <color theme="1"/>
      <name val="새굴림"/>
      <family val="1"/>
      <charset val="129"/>
    </font>
    <font>
      <sz val="11"/>
      <color indexed="8"/>
      <name val="굴림"/>
      <family val="3"/>
      <charset val="129"/>
    </font>
    <font>
      <b/>
      <sz val="11"/>
      <name val="굴림"/>
      <family val="3"/>
      <charset val="129"/>
    </font>
    <font>
      <sz val="9"/>
      <color indexed="8"/>
      <name val="굴림"/>
      <family val="3"/>
      <charset val="129"/>
    </font>
    <font>
      <b/>
      <u/>
      <sz val="18"/>
      <name val="굴림"/>
      <family val="3"/>
      <charset val="129"/>
    </font>
    <font>
      <sz val="9"/>
      <color theme="1"/>
      <name val="굴림"/>
      <family val="3"/>
      <charset val="129"/>
    </font>
    <font>
      <b/>
      <sz val="10"/>
      <name val="굴림"/>
      <family val="3"/>
      <charset val="129"/>
    </font>
    <font>
      <sz val="10"/>
      <color rgb="FFFF0000"/>
      <name val="굴림"/>
      <family val="3"/>
      <charset val="129"/>
    </font>
    <font>
      <b/>
      <sz val="14"/>
      <color rgb="FFFF0000"/>
      <name val="굴림"/>
      <family val="3"/>
      <charset val="129"/>
    </font>
    <font>
      <sz val="9"/>
      <color rgb="FFFF0000"/>
      <name val="굴림체"/>
      <family val="3"/>
      <charset val="129"/>
    </font>
    <font>
      <sz val="10"/>
      <color rgb="FFFF0000"/>
      <name val="새굴림"/>
      <family val="1"/>
      <charset val="129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19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thin">
        <color indexed="64"/>
      </top>
      <bottom/>
      <diagonal/>
    </border>
    <border>
      <left style="dotted">
        <color rgb="FF000000"/>
      </left>
      <right style="dotted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indexed="64"/>
      </right>
      <top/>
      <bottom style="thin">
        <color rgb="FF000000"/>
      </bottom>
      <diagonal/>
    </border>
    <border>
      <left style="thin">
        <color rgb="FF000000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rgb="FF000000"/>
      </top>
      <bottom style="thin">
        <color indexed="64"/>
      </bottom>
      <diagonal/>
    </border>
    <border>
      <left/>
      <right style="medium">
        <color indexed="64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rgb="FF000000"/>
      </bottom>
      <diagonal/>
    </border>
    <border>
      <left/>
      <right style="medium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13">
    <xf numFmtId="0" fontId="0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8" applyNumberFormat="0" applyFill="0" applyAlignment="0" applyProtection="0">
      <alignment vertical="center"/>
    </xf>
    <xf numFmtId="0" fontId="28" fillId="0" borderId="99" applyNumberFormat="0" applyFill="0" applyAlignment="0" applyProtection="0">
      <alignment vertical="center"/>
    </xf>
    <xf numFmtId="0" fontId="29" fillId="0" borderId="10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101" applyNumberFormat="0" applyAlignment="0" applyProtection="0">
      <alignment vertical="center"/>
    </xf>
    <xf numFmtId="0" fontId="34" fillId="10" borderId="102" applyNumberFormat="0" applyAlignment="0" applyProtection="0">
      <alignment vertical="center"/>
    </xf>
    <xf numFmtId="0" fontId="35" fillId="10" borderId="101" applyNumberFormat="0" applyAlignment="0" applyProtection="0">
      <alignment vertical="center"/>
    </xf>
    <xf numFmtId="0" fontId="36" fillId="0" borderId="103" applyNumberFormat="0" applyFill="0" applyAlignment="0" applyProtection="0">
      <alignment vertical="center"/>
    </xf>
    <xf numFmtId="0" fontId="37" fillId="11" borderId="10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12" borderId="10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06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3" fillId="0" borderId="0"/>
    <xf numFmtId="181" fontId="43" fillId="0" borderId="0" applyFont="0" applyFill="0" applyBorder="0" applyAlignment="0" applyProtection="0"/>
    <xf numFmtId="181" fontId="43" fillId="0" borderId="0" applyFont="0" applyFill="0" applyBorder="0" applyAlignment="0" applyProtection="0"/>
    <xf numFmtId="181" fontId="43" fillId="0" borderId="0" applyFont="0" applyFill="0" applyBorder="0" applyAlignment="0" applyProtection="0"/>
    <xf numFmtId="181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" fillId="0" borderId="0"/>
    <xf numFmtId="0" fontId="43" fillId="0" borderId="0"/>
    <xf numFmtId="0" fontId="43" fillId="0" borderId="0"/>
    <xf numFmtId="0" fontId="42" fillId="0" borderId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42" fontId="42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</cellStyleXfs>
  <cellXfs count="631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4" fillId="0" borderId="0" xfId="1" applyFont="1">
      <alignment vertical="center"/>
    </xf>
    <xf numFmtId="0" fontId="6" fillId="0" borderId="0" xfId="1" applyFont="1" applyFill="1">
      <alignment vertical="center"/>
    </xf>
    <xf numFmtId="0" fontId="6" fillId="0" borderId="0" xfId="1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4" xfId="1" applyFont="1" applyFill="1" applyBorder="1" applyAlignment="1">
      <alignment vertical="center"/>
    </xf>
    <xf numFmtId="0" fontId="11" fillId="0" borderId="5" xfId="1" applyFont="1" applyFill="1" applyBorder="1" applyAlignment="1">
      <alignment vertical="center"/>
    </xf>
    <xf numFmtId="0" fontId="11" fillId="0" borderId="5" xfId="1" applyFont="1" applyFill="1" applyBorder="1" applyAlignment="1">
      <alignment horizontal="center" vertical="center"/>
    </xf>
    <xf numFmtId="176" fontId="11" fillId="0" borderId="5" xfId="1" applyNumberFormat="1" applyFont="1" applyFill="1" applyBorder="1" applyAlignment="1">
      <alignment horizontal="center" vertical="center"/>
    </xf>
    <xf numFmtId="0" fontId="11" fillId="0" borderId="5" xfId="1" applyNumberFormat="1" applyFont="1" applyFill="1" applyBorder="1" applyAlignment="1">
      <alignment horizontal="center" vertical="center" wrapText="1"/>
    </xf>
    <xf numFmtId="176" fontId="11" fillId="0" borderId="5" xfId="1" applyNumberFormat="1" applyFont="1" applyFill="1" applyBorder="1" applyAlignment="1">
      <alignment horizontal="right" vertical="center"/>
    </xf>
    <xf numFmtId="0" fontId="11" fillId="0" borderId="15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1" fillId="0" borderId="5" xfId="1" applyNumberFormat="1" applyFont="1" applyFill="1" applyBorder="1" applyAlignment="1">
      <alignment horizontal="right" vertical="center" wrapText="1"/>
    </xf>
    <xf numFmtId="3" fontId="11" fillId="0" borderId="5" xfId="1" applyNumberFormat="1" applyFont="1" applyFill="1" applyBorder="1" applyAlignment="1">
      <alignment horizontal="right" vertical="center"/>
    </xf>
    <xf numFmtId="0" fontId="11" fillId="0" borderId="15" xfId="1" applyNumberFormat="1" applyFont="1" applyFill="1" applyBorder="1" applyAlignment="1">
      <alignment horizontal="center" vertical="center"/>
    </xf>
    <xf numFmtId="177" fontId="4" fillId="0" borderId="16" xfId="3" applyNumberFormat="1" applyFont="1" applyFill="1" applyBorder="1" applyAlignment="1" applyProtection="1">
      <alignment horizontal="right" vertical="center"/>
      <protection locked="0"/>
    </xf>
    <xf numFmtId="176" fontId="11" fillId="0" borderId="5" xfId="1" applyNumberFormat="1" applyFont="1" applyFill="1" applyBorder="1" applyAlignment="1">
      <alignment vertical="center"/>
    </xf>
    <xf numFmtId="0" fontId="11" fillId="0" borderId="5" xfId="1" applyFont="1" applyFill="1" applyBorder="1" applyAlignment="1">
      <alignment vertical="center" wrapText="1"/>
    </xf>
    <xf numFmtId="0" fontId="11" fillId="0" borderId="17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0" fontId="11" fillId="0" borderId="18" xfId="1" applyFont="1" applyFill="1" applyBorder="1" applyAlignment="1">
      <alignment horizontal="center" vertical="center"/>
    </xf>
    <xf numFmtId="176" fontId="11" fillId="0" borderId="18" xfId="1" applyNumberFormat="1" applyFont="1" applyFill="1" applyBorder="1" applyAlignment="1">
      <alignment horizontal="right" vertical="center"/>
    </xf>
    <xf numFmtId="0" fontId="11" fillId="0" borderId="19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>
      <alignment vertical="center"/>
    </xf>
    <xf numFmtId="0" fontId="17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0" fontId="15" fillId="0" borderId="1" xfId="0" applyFont="1" applyFill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5" fillId="0" borderId="0" xfId="0" applyFo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41" fontId="15" fillId="0" borderId="0" xfId="0" applyNumberFormat="1" applyFont="1">
      <alignment vertical="center"/>
    </xf>
    <xf numFmtId="0" fontId="16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5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41" fontId="11" fillId="0" borderId="0" xfId="3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3" fontId="14" fillId="0" borderId="0" xfId="3" applyNumberFormat="1" applyFont="1" applyFill="1" applyBorder="1" applyAlignment="1" applyProtection="1">
      <alignment horizontal="center" vertical="center" shrinkToFit="1"/>
      <protection locked="0"/>
    </xf>
    <xf numFmtId="0" fontId="15" fillId="0" borderId="41" xfId="0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0" fontId="15" fillId="0" borderId="43" xfId="0" applyFont="1" applyFill="1" applyBorder="1" applyAlignment="1">
      <alignment horizontal="left" vertical="center" wrapText="1"/>
    </xf>
    <xf numFmtId="0" fontId="15" fillId="0" borderId="44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176" fontId="15" fillId="0" borderId="5" xfId="0" applyNumberFormat="1" applyFont="1" applyFill="1" applyBorder="1" applyAlignment="1">
      <alignment horizontal="right" vertical="center" wrapText="1"/>
    </xf>
    <xf numFmtId="0" fontId="15" fillId="0" borderId="6" xfId="0" applyFont="1" applyFill="1" applyBorder="1" applyAlignment="1">
      <alignment horizontal="left" vertical="center" wrapText="1"/>
    </xf>
    <xf numFmtId="176" fontId="15" fillId="0" borderId="23" xfId="0" applyNumberFormat="1" applyFont="1" applyFill="1" applyBorder="1" applyAlignment="1">
      <alignment horizontal="right" vertical="center" wrapText="1"/>
    </xf>
    <xf numFmtId="0" fontId="15" fillId="0" borderId="8" xfId="0" applyFont="1" applyFill="1" applyBorder="1" applyAlignment="1">
      <alignment horizontal="left" vertical="center" wrapText="1"/>
    </xf>
    <xf numFmtId="3" fontId="14" fillId="0" borderId="0" xfId="3" applyNumberFormat="1" applyFont="1" applyFill="1" applyBorder="1" applyAlignment="1" applyProtection="1">
      <alignment horizontal="right" vertical="center" shrinkToFit="1"/>
      <protection locked="0"/>
    </xf>
    <xf numFmtId="0" fontId="15" fillId="0" borderId="20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15" fillId="0" borderId="30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176" fontId="15" fillId="0" borderId="28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>
      <alignment vertical="center"/>
    </xf>
    <xf numFmtId="176" fontId="15" fillId="0" borderId="52" xfId="0" applyNumberFormat="1" applyFont="1" applyFill="1" applyBorder="1" applyAlignment="1">
      <alignment horizontal="right" vertical="center" wrapText="1"/>
    </xf>
    <xf numFmtId="178" fontId="15" fillId="0" borderId="41" xfId="0" applyNumberFormat="1" applyFont="1" applyFill="1" applyBorder="1" applyAlignment="1">
      <alignment horizontal="center" vertical="center" wrapText="1"/>
    </xf>
    <xf numFmtId="3" fontId="14" fillId="0" borderId="9" xfId="3" applyNumberFormat="1" applyFont="1" applyFill="1" applyBorder="1" applyAlignment="1" applyProtection="1">
      <alignment horizontal="right" vertical="center" shrinkToFit="1"/>
      <protection locked="0"/>
    </xf>
    <xf numFmtId="0" fontId="1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5" fillId="0" borderId="54" xfId="0" applyFont="1" applyFill="1" applyBorder="1" applyAlignment="1">
      <alignment horizontal="left" vertical="center" wrapText="1"/>
    </xf>
    <xf numFmtId="176" fontId="15" fillId="0" borderId="59" xfId="0" applyNumberFormat="1" applyFont="1" applyFill="1" applyBorder="1" applyAlignment="1">
      <alignment horizontal="right" vertical="center" wrapText="1"/>
    </xf>
    <xf numFmtId="0" fontId="15" fillId="0" borderId="35" xfId="0" applyFont="1" applyFill="1" applyBorder="1" applyAlignment="1">
      <alignment horizontal="left" vertical="center" wrapText="1"/>
    </xf>
    <xf numFmtId="176" fontId="15" fillId="0" borderId="36" xfId="0" applyNumberFormat="1" applyFont="1" applyFill="1" applyBorder="1" applyAlignment="1">
      <alignment horizontal="right" vertical="center" wrapText="1"/>
    </xf>
    <xf numFmtId="176" fontId="15" fillId="0" borderId="4" xfId="0" applyNumberFormat="1" applyFont="1" applyFill="1" applyBorder="1" applyAlignment="1">
      <alignment horizontal="right" vertical="center" wrapText="1"/>
    </xf>
    <xf numFmtId="0" fontId="15" fillId="0" borderId="36" xfId="0" applyFont="1" applyFill="1" applyBorder="1" applyAlignment="1">
      <alignment horizontal="left" vertical="center" wrapText="1"/>
    </xf>
    <xf numFmtId="0" fontId="15" fillId="0" borderId="60" xfId="0" applyFont="1" applyFill="1" applyBorder="1" applyAlignment="1">
      <alignment horizontal="left" vertical="center" wrapText="1"/>
    </xf>
    <xf numFmtId="0" fontId="15" fillId="0" borderId="58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41" fontId="12" fillId="0" borderId="0" xfId="2" applyFont="1" applyBorder="1" applyAlignment="1">
      <alignment horizontal="right" vertical="center" wrapText="1"/>
    </xf>
    <xf numFmtId="41" fontId="15" fillId="0" borderId="0" xfId="2" applyFont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176" fontId="15" fillId="0" borderId="61" xfId="0" applyNumberFormat="1" applyFont="1" applyFill="1" applyBorder="1" applyAlignment="1">
      <alignment horizontal="right" vertical="center" wrapText="1"/>
    </xf>
    <xf numFmtId="0" fontId="15" fillId="0" borderId="62" xfId="0" applyFont="1" applyFill="1" applyBorder="1" applyAlignment="1">
      <alignment horizontal="left" vertical="center" wrapText="1"/>
    </xf>
    <xf numFmtId="0" fontId="15" fillId="0" borderId="65" xfId="0" applyFont="1" applyFill="1" applyBorder="1" applyAlignment="1">
      <alignment horizontal="left" vertical="center" wrapText="1"/>
    </xf>
    <xf numFmtId="0" fontId="15" fillId="0" borderId="66" xfId="0" applyFont="1" applyFill="1" applyBorder="1" applyAlignment="1">
      <alignment horizontal="left" vertical="center" wrapText="1"/>
    </xf>
    <xf numFmtId="3" fontId="14" fillId="0" borderId="68" xfId="3" applyNumberFormat="1" applyFont="1" applyFill="1" applyBorder="1" applyAlignment="1" applyProtection="1">
      <alignment horizontal="center" vertical="center" shrinkToFit="1"/>
      <protection locked="0"/>
    </xf>
    <xf numFmtId="3" fontId="14" fillId="0" borderId="70" xfId="3" applyNumberFormat="1" applyFont="1" applyFill="1" applyBorder="1" applyAlignment="1" applyProtection="1">
      <alignment horizontal="center" vertical="center" shrinkToFit="1"/>
      <protection locked="0"/>
    </xf>
    <xf numFmtId="3" fontId="15" fillId="0" borderId="75" xfId="3" applyNumberFormat="1" applyFont="1" applyFill="1" applyBorder="1" applyAlignment="1" applyProtection="1">
      <alignment horizontal="center" vertical="center" shrinkToFit="1"/>
      <protection locked="0"/>
    </xf>
    <xf numFmtId="3" fontId="15" fillId="0" borderId="76" xfId="3" applyNumberFormat="1" applyFont="1" applyFill="1" applyBorder="1" applyAlignment="1" applyProtection="1">
      <alignment horizontal="center" vertical="center" shrinkToFit="1"/>
      <protection locked="0"/>
    </xf>
    <xf numFmtId="3" fontId="15" fillId="0" borderId="77" xfId="3" applyNumberFormat="1" applyFont="1" applyFill="1" applyBorder="1" applyAlignment="1" applyProtection="1">
      <alignment horizontal="center" vertical="center" shrinkToFit="1"/>
      <protection locked="0"/>
    </xf>
    <xf numFmtId="3" fontId="15" fillId="0" borderId="74" xfId="3" applyNumberFormat="1" applyFont="1" applyFill="1" applyBorder="1" applyAlignment="1" applyProtection="1">
      <alignment horizontal="center" vertical="center" shrinkToFit="1"/>
      <protection locked="0"/>
    </xf>
    <xf numFmtId="3" fontId="15" fillId="0" borderId="78" xfId="3" applyNumberFormat="1" applyFont="1" applyFill="1" applyBorder="1" applyAlignment="1" applyProtection="1">
      <alignment horizontal="center" vertical="center" shrinkToFit="1"/>
      <protection locked="0"/>
    </xf>
    <xf numFmtId="3" fontId="14" fillId="3" borderId="71" xfId="3" applyNumberFormat="1" applyFont="1" applyFill="1" applyBorder="1" applyAlignment="1" applyProtection="1">
      <alignment horizontal="center" vertical="center" shrinkToFit="1"/>
      <protection locked="0"/>
    </xf>
    <xf numFmtId="3" fontId="15" fillId="3" borderId="27" xfId="0" applyNumberFormat="1" applyFont="1" applyFill="1" applyBorder="1" applyAlignment="1">
      <alignment horizontal="right" vertical="center" wrapText="1"/>
    </xf>
    <xf numFmtId="176" fontId="15" fillId="3" borderId="48" xfId="0" applyNumberFormat="1" applyFont="1" applyFill="1" applyBorder="1" applyAlignment="1">
      <alignment horizontal="right" vertical="center" wrapText="1"/>
    </xf>
    <xf numFmtId="0" fontId="10" fillId="5" borderId="85" xfId="0" applyFont="1" applyFill="1" applyBorder="1" applyAlignment="1">
      <alignment horizontal="center" vertical="center" shrinkToFit="1"/>
    </xf>
    <xf numFmtId="0" fontId="10" fillId="5" borderId="86" xfId="0" applyFont="1" applyFill="1" applyBorder="1" applyAlignment="1">
      <alignment horizontal="center" vertical="center" shrinkToFit="1"/>
    </xf>
    <xf numFmtId="0" fontId="11" fillId="5" borderId="14" xfId="1" applyFont="1" applyFill="1" applyBorder="1" applyAlignment="1">
      <alignment horizontal="center" vertical="center"/>
    </xf>
    <xf numFmtId="0" fontId="11" fillId="5" borderId="5" xfId="1" applyFont="1" applyFill="1" applyBorder="1" applyAlignment="1">
      <alignment horizontal="center" vertical="center"/>
    </xf>
    <xf numFmtId="0" fontId="11" fillId="5" borderId="11" xfId="1" applyFont="1" applyFill="1" applyBorder="1" applyAlignment="1">
      <alignment horizontal="center" vertical="center"/>
    </xf>
    <xf numFmtId="0" fontId="11" fillId="5" borderId="12" xfId="1" applyFont="1" applyFill="1" applyBorder="1" applyAlignment="1">
      <alignment horizontal="center" vertical="center"/>
    </xf>
    <xf numFmtId="0" fontId="11" fillId="5" borderId="13" xfId="1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 wrapText="1"/>
    </xf>
    <xf numFmtId="0" fontId="15" fillId="5" borderId="37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79" xfId="0" applyFont="1" applyFill="1" applyBorder="1" applyAlignment="1">
      <alignment horizontal="center" vertical="center" wrapText="1"/>
    </xf>
    <xf numFmtId="0" fontId="15" fillId="5" borderId="80" xfId="0" applyFont="1" applyFill="1" applyBorder="1" applyAlignment="1">
      <alignment horizontal="center" vertical="center" wrapText="1"/>
    </xf>
    <xf numFmtId="0" fontId="15" fillId="5" borderId="81" xfId="0" applyFont="1" applyFill="1" applyBorder="1" applyAlignment="1">
      <alignment horizontal="center" vertical="center" wrapText="1"/>
    </xf>
    <xf numFmtId="0" fontId="15" fillId="5" borderId="40" xfId="0" applyFont="1" applyFill="1" applyBorder="1" applyAlignment="1">
      <alignment horizontal="center" vertical="center" wrapText="1"/>
    </xf>
    <xf numFmtId="0" fontId="25" fillId="0" borderId="87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right" vertical="center" wrapText="1"/>
    </xf>
    <xf numFmtId="3" fontId="25" fillId="0" borderId="1" xfId="0" applyNumberFormat="1" applyFont="1" applyFill="1" applyBorder="1" applyAlignment="1">
      <alignment horizontal="right" vertical="center" wrapText="1"/>
    </xf>
    <xf numFmtId="0" fontId="25" fillId="0" borderId="5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right" vertical="center" wrapText="1"/>
    </xf>
    <xf numFmtId="3" fontId="25" fillId="0" borderId="2" xfId="0" applyNumberFormat="1" applyFont="1" applyFill="1" applyBorder="1" applyAlignment="1">
      <alignment horizontal="righ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center" vertical="center" wrapText="1"/>
    </xf>
    <xf numFmtId="3" fontId="25" fillId="3" borderId="2" xfId="0" applyNumberFormat="1" applyFont="1" applyFill="1" applyBorder="1" applyAlignment="1">
      <alignment horizontal="right" vertical="center" wrapText="1"/>
    </xf>
    <xf numFmtId="41" fontId="11" fillId="0" borderId="5" xfId="2" applyFont="1" applyBorder="1" applyAlignment="1">
      <alignment horizontal="center" vertical="center"/>
    </xf>
    <xf numFmtId="41" fontId="11" fillId="0" borderId="5" xfId="2" applyFont="1" applyBorder="1" applyAlignment="1">
      <alignment horizontal="right" vertical="center"/>
    </xf>
    <xf numFmtId="176" fontId="15" fillId="0" borderId="90" xfId="0" applyNumberFormat="1" applyFont="1" applyFill="1" applyBorder="1" applyAlignment="1">
      <alignment horizontal="right" vertical="center" wrapText="1"/>
    </xf>
    <xf numFmtId="0" fontId="15" fillId="0" borderId="9" xfId="0" applyFont="1" applyFill="1" applyBorder="1" applyAlignment="1">
      <alignment horizontal="left" vertical="center" wrapText="1"/>
    </xf>
    <xf numFmtId="176" fontId="15" fillId="0" borderId="9" xfId="0" applyNumberFormat="1" applyFont="1" applyFill="1" applyBorder="1" applyAlignment="1">
      <alignment horizontal="right" vertical="center" wrapText="1"/>
    </xf>
    <xf numFmtId="0" fontId="25" fillId="0" borderId="54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3" borderId="97" xfId="0" applyFont="1" applyFill="1" applyBorder="1" applyAlignment="1">
      <alignment horizontal="center" vertical="center" wrapText="1"/>
    </xf>
    <xf numFmtId="179" fontId="45" fillId="0" borderId="1" xfId="0" applyNumberFormat="1" applyFont="1" applyFill="1" applyBorder="1" applyAlignment="1">
      <alignment horizontal="right" vertical="center" wrapText="1"/>
    </xf>
    <xf numFmtId="3" fontId="45" fillId="0" borderId="2" xfId="0" applyNumberFormat="1" applyFont="1" applyBorder="1" applyAlignment="1">
      <alignment horizontal="right" vertical="center" wrapText="1"/>
    </xf>
    <xf numFmtId="3" fontId="45" fillId="0" borderId="2" xfId="0" applyNumberFormat="1" applyFont="1" applyFill="1" applyBorder="1" applyAlignment="1">
      <alignment horizontal="right" vertical="center" wrapText="1"/>
    </xf>
    <xf numFmtId="0" fontId="45" fillId="0" borderId="2" xfId="0" applyFont="1" applyFill="1" applyBorder="1" applyAlignment="1">
      <alignment horizontal="right" vertical="center" wrapText="1"/>
    </xf>
    <xf numFmtId="179" fontId="45" fillId="0" borderId="87" xfId="0" applyNumberFormat="1" applyFont="1" applyFill="1" applyBorder="1" applyAlignment="1">
      <alignment horizontal="right" vertical="center" wrapText="1"/>
    </xf>
    <xf numFmtId="3" fontId="45" fillId="0" borderId="52" xfId="0" applyNumberFormat="1" applyFont="1" applyFill="1" applyBorder="1" applyAlignment="1">
      <alignment horizontal="right" vertical="center" wrapText="1"/>
    </xf>
    <xf numFmtId="41" fontId="46" fillId="5" borderId="117" xfId="2" applyFont="1" applyFill="1" applyBorder="1" applyAlignment="1">
      <alignment horizontal="center" vertical="center" shrinkToFit="1"/>
    </xf>
    <xf numFmtId="41" fontId="46" fillId="5" borderId="113" xfId="2" applyFont="1" applyFill="1" applyBorder="1" applyAlignment="1">
      <alignment horizontal="center" vertical="center" shrinkToFit="1"/>
    </xf>
    <xf numFmtId="41" fontId="46" fillId="5" borderId="116" xfId="2" applyFont="1" applyFill="1" applyBorder="1" applyAlignment="1">
      <alignment horizontal="center" vertical="center" shrinkToFit="1"/>
    </xf>
    <xf numFmtId="41" fontId="45" fillId="0" borderId="29" xfId="2" applyFont="1" applyFill="1" applyBorder="1" applyAlignment="1">
      <alignment horizontal="left" vertical="center" shrinkToFit="1"/>
    </xf>
    <xf numFmtId="41" fontId="45" fillId="0" borderId="7" xfId="2" applyFont="1" applyFill="1" applyBorder="1" applyAlignment="1">
      <alignment horizontal="left" vertical="center" shrinkToFit="1"/>
    </xf>
    <xf numFmtId="179" fontId="45" fillId="0" borderId="2" xfId="0" applyNumberFormat="1" applyFont="1" applyFill="1" applyBorder="1" applyAlignment="1">
      <alignment horizontal="right" vertical="center" wrapText="1"/>
    </xf>
    <xf numFmtId="41" fontId="46" fillId="0" borderId="30" xfId="2" applyFont="1" applyBorder="1" applyAlignment="1">
      <alignment vertical="center" shrinkToFit="1"/>
    </xf>
    <xf numFmtId="41" fontId="45" fillId="0" borderId="14" xfId="2" applyFont="1" applyFill="1" applyBorder="1" applyAlignment="1">
      <alignment horizontal="left" vertical="center" shrinkToFit="1"/>
    </xf>
    <xf numFmtId="41" fontId="45" fillId="0" borderId="5" xfId="2" applyFont="1" applyFill="1" applyBorder="1" applyAlignment="1">
      <alignment horizontal="left" vertical="center" shrinkToFit="1"/>
    </xf>
    <xf numFmtId="41" fontId="46" fillId="0" borderId="15" xfId="2" applyFont="1" applyBorder="1" applyAlignment="1">
      <alignment vertical="center" shrinkToFit="1"/>
    </xf>
    <xf numFmtId="41" fontId="45" fillId="0" borderId="20" xfId="2" applyFont="1" applyFill="1" applyBorder="1" applyAlignment="1">
      <alignment horizontal="left" vertical="center" shrinkToFit="1"/>
    </xf>
    <xf numFmtId="41" fontId="45" fillId="0" borderId="6" xfId="2" applyFont="1" applyFill="1" applyBorder="1" applyAlignment="1">
      <alignment horizontal="left" vertical="center" shrinkToFit="1"/>
    </xf>
    <xf numFmtId="0" fontId="45" fillId="0" borderId="52" xfId="0" applyFont="1" applyFill="1" applyBorder="1" applyAlignment="1">
      <alignment horizontal="right" vertical="center" wrapText="1"/>
    </xf>
    <xf numFmtId="41" fontId="46" fillId="0" borderId="21" xfId="2" applyFont="1" applyBorder="1" applyAlignment="1">
      <alignment vertical="center" shrinkToFit="1"/>
    </xf>
    <xf numFmtId="41" fontId="46" fillId="37" borderId="113" xfId="2" applyFont="1" applyFill="1" applyBorder="1" applyAlignment="1">
      <alignment horizontal="right" vertical="center" shrinkToFit="1"/>
    </xf>
    <xf numFmtId="179" fontId="45" fillId="37" borderId="114" xfId="0" applyNumberFormat="1" applyFont="1" applyFill="1" applyBorder="1" applyAlignment="1">
      <alignment horizontal="right" vertical="center" wrapText="1"/>
    </xf>
    <xf numFmtId="3" fontId="45" fillId="37" borderId="114" xfId="0" applyNumberFormat="1" applyFont="1" applyFill="1" applyBorder="1" applyAlignment="1">
      <alignment horizontal="right" vertical="center" wrapText="1"/>
    </xf>
    <xf numFmtId="41" fontId="46" fillId="37" borderId="116" xfId="2" applyFont="1" applyFill="1" applyBorder="1" applyAlignment="1">
      <alignment horizontal="right" vertical="center" shrinkToFit="1"/>
    </xf>
    <xf numFmtId="179" fontId="25" fillId="0" borderId="2" xfId="0" applyNumberFormat="1" applyFont="1" applyFill="1" applyBorder="1" applyAlignment="1">
      <alignment horizontal="right" vertical="center" wrapText="1"/>
    </xf>
    <xf numFmtId="179" fontId="25" fillId="0" borderId="59" xfId="0" applyNumberFormat="1" applyFont="1" applyFill="1" applyBorder="1" applyAlignment="1">
      <alignment horizontal="right" vertical="center" wrapText="1"/>
    </xf>
    <xf numFmtId="0" fontId="25" fillId="0" borderId="28" xfId="0" applyFont="1" applyFill="1" applyBorder="1" applyAlignment="1">
      <alignment horizontal="right" vertical="center" wrapText="1"/>
    </xf>
    <xf numFmtId="0" fontId="25" fillId="0" borderId="59" xfId="0" applyFont="1" applyFill="1" applyBorder="1" applyAlignment="1">
      <alignment horizontal="right" vertical="center" wrapText="1"/>
    </xf>
    <xf numFmtId="3" fontId="25" fillId="0" borderId="59" xfId="0" applyNumberFormat="1" applyFont="1" applyFill="1" applyBorder="1" applyAlignment="1">
      <alignment horizontal="right" vertical="center" wrapText="1"/>
    </xf>
    <xf numFmtId="3" fontId="25" fillId="38" borderId="121" xfId="0" applyNumberFormat="1" applyFont="1" applyFill="1" applyBorder="1" applyAlignment="1">
      <alignment horizontal="right" vertical="center" wrapText="1"/>
    </xf>
    <xf numFmtId="179" fontId="25" fillId="38" borderId="122" xfId="0" applyNumberFormat="1" applyFont="1" applyFill="1" applyBorder="1" applyAlignment="1">
      <alignment horizontal="right" vertical="center" wrapText="1"/>
    </xf>
    <xf numFmtId="3" fontId="25" fillId="38" borderId="122" xfId="0" applyNumberFormat="1" applyFont="1" applyFill="1" applyBorder="1" applyAlignment="1">
      <alignment horizontal="right" vertical="center" wrapText="1"/>
    </xf>
    <xf numFmtId="0" fontId="10" fillId="5" borderId="108" xfId="0" applyFont="1" applyFill="1" applyBorder="1" applyAlignment="1">
      <alignment horizontal="center" vertical="center" wrapText="1"/>
    </xf>
    <xf numFmtId="3" fontId="25" fillId="38" borderId="120" xfId="0" applyNumberFormat="1" applyFont="1" applyFill="1" applyBorder="1" applyAlignment="1">
      <alignment horizontal="right" vertical="center" wrapText="1"/>
    </xf>
    <xf numFmtId="0" fontId="25" fillId="0" borderId="52" xfId="0" applyFont="1" applyFill="1" applyBorder="1" applyAlignment="1">
      <alignment horizontal="center" vertical="center" wrapText="1"/>
    </xf>
    <xf numFmtId="179" fontId="25" fillId="0" borderId="52" xfId="0" applyNumberFormat="1" applyFont="1" applyFill="1" applyBorder="1" applyAlignment="1">
      <alignment horizontal="right" vertical="center" wrapText="1"/>
    </xf>
    <xf numFmtId="0" fontId="25" fillId="3" borderId="38" xfId="0" applyFont="1" applyFill="1" applyBorder="1" applyAlignment="1">
      <alignment horizontal="center" vertical="center" wrapText="1"/>
    </xf>
    <xf numFmtId="3" fontId="25" fillId="3" borderId="38" xfId="0" applyNumberFormat="1" applyFont="1" applyFill="1" applyBorder="1" applyAlignment="1">
      <alignment horizontal="right" vertical="center" wrapText="1"/>
    </xf>
    <xf numFmtId="0" fontId="25" fillId="0" borderId="79" xfId="0" applyFont="1" applyFill="1" applyBorder="1" applyAlignment="1">
      <alignment horizontal="left" vertical="center" wrapText="1"/>
    </xf>
    <xf numFmtId="0" fontId="25" fillId="0" borderId="80" xfId="0" applyFont="1" applyFill="1" applyBorder="1" applyAlignment="1">
      <alignment horizontal="left" vertical="center" wrapText="1"/>
    </xf>
    <xf numFmtId="0" fontId="25" fillId="0" borderId="38" xfId="0" applyFont="1" applyFill="1" applyBorder="1" applyAlignment="1">
      <alignment horizontal="center" vertical="center" wrapText="1"/>
    </xf>
    <xf numFmtId="3" fontId="25" fillId="0" borderId="38" xfId="0" applyNumberFormat="1" applyFont="1" applyFill="1" applyBorder="1" applyAlignment="1">
      <alignment horizontal="right" vertical="center" wrapText="1"/>
    </xf>
    <xf numFmtId="0" fontId="25" fillId="0" borderId="38" xfId="0" applyFont="1" applyFill="1" applyBorder="1" applyAlignment="1">
      <alignment horizontal="right" vertical="center" wrapText="1"/>
    </xf>
    <xf numFmtId="0" fontId="25" fillId="0" borderId="118" xfId="0" applyFont="1" applyFill="1" applyBorder="1" applyAlignment="1">
      <alignment horizontal="right" vertical="center" wrapText="1"/>
    </xf>
    <xf numFmtId="0" fontId="25" fillId="0" borderId="124" xfId="0" applyFont="1" applyFill="1" applyBorder="1" applyAlignment="1">
      <alignment horizontal="left" vertical="center" wrapText="1"/>
    </xf>
    <xf numFmtId="0" fontId="25" fillId="0" borderId="97" xfId="0" applyFont="1" applyFill="1" applyBorder="1" applyAlignment="1">
      <alignment horizontal="left" vertical="center" wrapText="1"/>
    </xf>
    <xf numFmtId="0" fontId="25" fillId="0" borderId="97" xfId="0" applyFont="1" applyFill="1" applyBorder="1" applyAlignment="1">
      <alignment horizontal="center" vertical="center" wrapText="1"/>
    </xf>
    <xf numFmtId="179" fontId="25" fillId="0" borderId="97" xfId="0" applyNumberFormat="1" applyFont="1" applyFill="1" applyBorder="1" applyAlignment="1">
      <alignment horizontal="right" vertical="center" wrapText="1"/>
    </xf>
    <xf numFmtId="179" fontId="25" fillId="0" borderId="119" xfId="0" applyNumberFormat="1" applyFont="1" applyFill="1" applyBorder="1" applyAlignment="1">
      <alignment horizontal="right" vertical="center" wrapText="1"/>
    </xf>
    <xf numFmtId="179" fontId="25" fillId="38" borderId="109" xfId="0" applyNumberFormat="1" applyFont="1" applyFill="1" applyBorder="1" applyAlignment="1">
      <alignment horizontal="right" vertical="center" wrapText="1"/>
    </xf>
    <xf numFmtId="0" fontId="10" fillId="5" borderId="64" xfId="0" applyFont="1" applyFill="1" applyBorder="1" applyAlignment="1">
      <alignment horizontal="center" vertical="center" wrapText="1"/>
    </xf>
    <xf numFmtId="0" fontId="10" fillId="5" borderId="80" xfId="0" applyFont="1" applyFill="1" applyBorder="1" applyAlignment="1">
      <alignment horizontal="center" vertical="center" wrapText="1"/>
    </xf>
    <xf numFmtId="0" fontId="10" fillId="5" borderId="63" xfId="0" applyFont="1" applyFill="1" applyBorder="1" applyAlignment="1">
      <alignment horizontal="center" vertical="center" wrapText="1"/>
    </xf>
    <xf numFmtId="3" fontId="25" fillId="0" borderId="118" xfId="0" applyNumberFormat="1" applyFont="1" applyFill="1" applyBorder="1" applyAlignment="1">
      <alignment horizontal="right" vertical="center" wrapText="1"/>
    </xf>
    <xf numFmtId="0" fontId="25" fillId="0" borderId="97" xfId="0" applyFont="1" applyFill="1" applyBorder="1" applyAlignment="1">
      <alignment horizontal="right" vertical="center" wrapText="1"/>
    </xf>
    <xf numFmtId="0" fontId="25" fillId="0" borderId="119" xfId="0" applyFont="1" applyFill="1" applyBorder="1" applyAlignment="1">
      <alignment horizontal="right" vertical="center" wrapText="1"/>
    </xf>
    <xf numFmtId="3" fontId="25" fillId="0" borderId="97" xfId="0" applyNumberFormat="1" applyFont="1" applyFill="1" applyBorder="1" applyAlignment="1">
      <alignment horizontal="right" vertical="center" wrapText="1"/>
    </xf>
    <xf numFmtId="3" fontId="25" fillId="38" borderId="125" xfId="0" applyNumberFormat="1" applyFont="1" applyFill="1" applyBorder="1" applyAlignment="1">
      <alignment horizontal="right" vertical="center" wrapText="1"/>
    </xf>
    <xf numFmtId="41" fontId="25" fillId="0" borderId="2" xfId="2" applyFont="1" applyFill="1" applyBorder="1" applyAlignment="1">
      <alignment horizontal="right" vertical="center" wrapText="1"/>
    </xf>
    <xf numFmtId="41" fontId="9" fillId="0" borderId="0" xfId="2" applyFont="1">
      <alignment vertical="center"/>
    </xf>
    <xf numFmtId="41" fontId="10" fillId="0" borderId="0" xfId="2" applyFont="1">
      <alignment vertical="center"/>
    </xf>
    <xf numFmtId="41" fontId="25" fillId="0" borderId="118" xfId="2" applyFont="1" applyFill="1" applyBorder="1" applyAlignment="1">
      <alignment horizontal="right" vertical="center" wrapText="1"/>
    </xf>
    <xf numFmtId="41" fontId="25" fillId="0" borderId="59" xfId="2" applyFont="1" applyFill="1" applyBorder="1" applyAlignment="1">
      <alignment horizontal="right" vertical="center" wrapText="1"/>
    </xf>
    <xf numFmtId="41" fontId="25" fillId="0" borderId="2" xfId="0" applyNumberFormat="1" applyFont="1" applyFill="1" applyBorder="1" applyAlignment="1">
      <alignment horizontal="right" vertical="center" wrapText="1"/>
    </xf>
    <xf numFmtId="0" fontId="25" fillId="0" borderId="52" xfId="0" applyFont="1" applyFill="1" applyBorder="1" applyAlignment="1">
      <alignment horizontal="right" vertical="center" wrapText="1"/>
    </xf>
    <xf numFmtId="0" fontId="25" fillId="0" borderId="123" xfId="0" applyFont="1" applyFill="1" applyBorder="1" applyAlignment="1">
      <alignment horizontal="right" vertical="center" wrapText="1"/>
    </xf>
    <xf numFmtId="0" fontId="51" fillId="5" borderId="117" xfId="0" applyFont="1" applyFill="1" applyBorder="1" applyAlignment="1">
      <alignment horizontal="center" vertical="center" wrapText="1"/>
    </xf>
    <xf numFmtId="0" fontId="51" fillId="5" borderId="113" xfId="0" applyFont="1" applyFill="1" applyBorder="1" applyAlignment="1">
      <alignment horizontal="center" vertical="center" wrapText="1"/>
    </xf>
    <xf numFmtId="0" fontId="51" fillId="5" borderId="126" xfId="0" applyFont="1" applyFill="1" applyBorder="1" applyAlignment="1">
      <alignment horizontal="center" vertical="center" wrapText="1"/>
    </xf>
    <xf numFmtId="41" fontId="9" fillId="0" borderId="0" xfId="2" applyFont="1" applyAlignment="1">
      <alignment horizontal="right" vertical="center"/>
    </xf>
    <xf numFmtId="41" fontId="51" fillId="5" borderId="114" xfId="2" applyFont="1" applyFill="1" applyBorder="1" applyAlignment="1">
      <alignment horizontal="center" vertical="center" wrapText="1"/>
    </xf>
    <xf numFmtId="41" fontId="51" fillId="5" borderId="127" xfId="2" applyFont="1" applyFill="1" applyBorder="1" applyAlignment="1">
      <alignment horizontal="center" vertical="center" wrapText="1"/>
    </xf>
    <xf numFmtId="41" fontId="51" fillId="5" borderId="110" xfId="2" applyFont="1" applyFill="1" applyBorder="1" applyAlignment="1">
      <alignment horizontal="center" vertical="center" wrapText="1"/>
    </xf>
    <xf numFmtId="41" fontId="25" fillId="0" borderId="122" xfId="2" applyFont="1" applyFill="1" applyBorder="1" applyAlignment="1">
      <alignment horizontal="right" vertical="center" wrapText="1"/>
    </xf>
    <xf numFmtId="41" fontId="25" fillId="3" borderId="2" xfId="2" applyFont="1" applyFill="1" applyBorder="1" applyAlignment="1">
      <alignment horizontal="right" vertical="center" wrapText="1"/>
    </xf>
    <xf numFmtId="179" fontId="25" fillId="0" borderId="2" xfId="2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5" fillId="0" borderId="82" xfId="0" applyFont="1" applyFill="1" applyBorder="1" applyAlignment="1">
      <alignment horizontal="left" vertical="center" wrapText="1"/>
    </xf>
    <xf numFmtId="179" fontId="25" fillId="0" borderId="59" xfId="2" applyNumberFormat="1" applyFont="1" applyFill="1" applyBorder="1" applyAlignment="1">
      <alignment horizontal="right" vertical="center" wrapText="1"/>
    </xf>
    <xf numFmtId="179" fontId="25" fillId="0" borderId="122" xfId="2" applyNumberFormat="1" applyFont="1" applyFill="1" applyBorder="1" applyAlignment="1">
      <alignment horizontal="right" vertical="center" wrapText="1"/>
    </xf>
    <xf numFmtId="179" fontId="25" fillId="0" borderId="52" xfId="2" applyNumberFormat="1" applyFont="1" applyFill="1" applyBorder="1" applyAlignment="1">
      <alignment horizontal="right" vertical="center" wrapText="1"/>
    </xf>
    <xf numFmtId="179" fontId="25" fillId="0" borderId="123" xfId="2" applyNumberFormat="1" applyFont="1" applyFill="1" applyBorder="1" applyAlignment="1">
      <alignment horizontal="right" vertical="center" wrapText="1"/>
    </xf>
    <xf numFmtId="179" fontId="25" fillId="0" borderId="128" xfId="2" applyNumberFormat="1" applyFont="1" applyFill="1" applyBorder="1" applyAlignment="1">
      <alignment horizontal="right" vertical="center" wrapText="1"/>
    </xf>
    <xf numFmtId="41" fontId="25" fillId="3" borderId="38" xfId="2" applyFont="1" applyFill="1" applyBorder="1" applyAlignment="1">
      <alignment horizontal="right" vertical="center" wrapText="1"/>
    </xf>
    <xf numFmtId="0" fontId="25" fillId="0" borderId="83" xfId="0" applyFont="1" applyFill="1" applyBorder="1" applyAlignment="1">
      <alignment horizontal="left" vertical="center" wrapText="1"/>
    </xf>
    <xf numFmtId="179" fontId="25" fillId="3" borderId="97" xfId="0" applyNumberFormat="1" applyFont="1" applyFill="1" applyBorder="1" applyAlignment="1">
      <alignment horizontal="right" vertical="center" wrapText="1"/>
    </xf>
    <xf numFmtId="0" fontId="25" fillId="0" borderId="129" xfId="0" applyFont="1" applyFill="1" applyBorder="1" applyAlignment="1">
      <alignment horizontal="right" vertical="center" wrapText="1"/>
    </xf>
    <xf numFmtId="3" fontId="25" fillId="0" borderId="129" xfId="0" applyNumberFormat="1" applyFont="1" applyFill="1" applyBorder="1" applyAlignment="1">
      <alignment horizontal="right" vertical="center" wrapText="1"/>
    </xf>
    <xf numFmtId="3" fontId="25" fillId="0" borderId="119" xfId="0" applyNumberFormat="1" applyFont="1" applyFill="1" applyBorder="1" applyAlignment="1">
      <alignment horizontal="right" vertical="center" wrapText="1"/>
    </xf>
    <xf numFmtId="179" fontId="25" fillId="0" borderId="123" xfId="0" applyNumberFormat="1" applyFont="1" applyFill="1" applyBorder="1" applyAlignment="1">
      <alignment horizontal="right" vertical="center" wrapText="1"/>
    </xf>
    <xf numFmtId="0" fontId="25" fillId="0" borderId="130" xfId="0" applyFont="1" applyFill="1" applyBorder="1" applyAlignment="1">
      <alignment horizontal="right" vertical="center" wrapText="1"/>
    </xf>
    <xf numFmtId="3" fontId="25" fillId="3" borderId="118" xfId="0" applyNumberFormat="1" applyFont="1" applyFill="1" applyBorder="1" applyAlignment="1">
      <alignment horizontal="right" vertical="center" wrapText="1"/>
    </xf>
    <xf numFmtId="3" fontId="25" fillId="3" borderId="59" xfId="0" applyNumberFormat="1" applyFont="1" applyFill="1" applyBorder="1" applyAlignment="1">
      <alignment horizontal="right" vertical="center" wrapText="1"/>
    </xf>
    <xf numFmtId="179" fontId="25" fillId="3" borderId="119" xfId="0" applyNumberFormat="1" applyFont="1" applyFill="1" applyBorder="1" applyAlignment="1">
      <alignment horizontal="right" vertical="center" wrapText="1"/>
    </xf>
    <xf numFmtId="3" fontId="25" fillId="3" borderId="120" xfId="0" applyNumberFormat="1" applyFont="1" applyFill="1" applyBorder="1" applyAlignment="1">
      <alignment horizontal="right" vertical="center" wrapText="1"/>
    </xf>
    <xf numFmtId="3" fontId="25" fillId="3" borderId="122" xfId="0" applyNumberFormat="1" applyFont="1" applyFill="1" applyBorder="1" applyAlignment="1">
      <alignment horizontal="right" vertical="center" wrapText="1"/>
    </xf>
    <xf numFmtId="179" fontId="25" fillId="3" borderId="109" xfId="0" applyNumberFormat="1" applyFont="1" applyFill="1" applyBorder="1" applyAlignment="1">
      <alignment horizontal="right" vertical="center" wrapText="1"/>
    </xf>
    <xf numFmtId="0" fontId="52" fillId="2" borderId="5" xfId="0" applyFont="1" applyFill="1" applyBorder="1" applyAlignment="1" applyProtection="1">
      <alignment horizontal="center" vertical="center" wrapText="1"/>
    </xf>
    <xf numFmtId="0" fontId="52" fillId="2" borderId="6" xfId="0" applyFont="1" applyFill="1" applyBorder="1" applyAlignment="1" applyProtection="1">
      <alignment horizontal="center" vertical="center" wrapText="1"/>
    </xf>
    <xf numFmtId="0" fontId="11" fillId="0" borderId="6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52" fillId="2" borderId="12" xfId="0" applyFont="1" applyFill="1" applyBorder="1" applyAlignment="1" applyProtection="1">
      <alignment horizontal="center" vertical="center" wrapText="1"/>
    </xf>
    <xf numFmtId="0" fontId="11" fillId="0" borderId="14" xfId="1" applyFont="1" applyBorder="1" applyAlignment="1">
      <alignment horizontal="center" vertical="center"/>
    </xf>
    <xf numFmtId="41" fontId="11" fillId="0" borderId="0" xfId="2" applyFont="1" applyAlignment="1">
      <alignment horizontal="left" vertical="center"/>
    </xf>
    <xf numFmtId="41" fontId="11" fillId="4" borderId="113" xfId="2" applyFont="1" applyFill="1" applyBorder="1" applyAlignment="1">
      <alignment vertical="center"/>
    </xf>
    <xf numFmtId="41" fontId="11" fillId="0" borderId="5" xfId="2" applyFont="1" applyBorder="1" applyAlignment="1">
      <alignment vertical="center"/>
    </xf>
    <xf numFmtId="41" fontId="52" fillId="2" borderId="5" xfId="2" applyFont="1" applyFill="1" applyBorder="1" applyAlignment="1" applyProtection="1">
      <alignment vertical="center" wrapText="1"/>
    </xf>
    <xf numFmtId="41" fontId="11" fillId="0" borderId="8" xfId="2" applyFont="1" applyBorder="1" applyAlignment="1">
      <alignment vertical="center"/>
    </xf>
    <xf numFmtId="41" fontId="11" fillId="0" borderId="34" xfId="2" applyFont="1" applyBorder="1" applyAlignment="1">
      <alignment vertical="center"/>
    </xf>
    <xf numFmtId="41" fontId="11" fillId="4" borderId="113" xfId="3" applyFont="1" applyFill="1" applyBorder="1" applyAlignment="1">
      <alignment horizontal="right" vertical="center"/>
    </xf>
    <xf numFmtId="0" fontId="11" fillId="40" borderId="11" xfId="1" applyFont="1" applyFill="1" applyBorder="1" applyAlignment="1">
      <alignment horizontal="center" vertical="center"/>
    </xf>
    <xf numFmtId="0" fontId="11" fillId="4" borderId="116" xfId="1" applyFont="1" applyFill="1" applyBorder="1" applyAlignment="1">
      <alignment horizontal="center" vertical="center"/>
    </xf>
    <xf numFmtId="0" fontId="11" fillId="0" borderId="5" xfId="2" applyNumberFormat="1" applyFont="1" applyBorder="1" applyAlignment="1">
      <alignment horizontal="right" vertical="center"/>
    </xf>
    <xf numFmtId="0" fontId="11" fillId="5" borderId="117" xfId="1" applyFont="1" applyFill="1" applyBorder="1" applyAlignment="1">
      <alignment horizontal="center" vertical="center"/>
    </xf>
    <xf numFmtId="0" fontId="11" fillId="5" borderId="116" xfId="1" applyFont="1" applyFill="1" applyBorder="1" applyAlignment="1">
      <alignment horizontal="center" vertical="center"/>
    </xf>
    <xf numFmtId="41" fontId="11" fillId="5" borderId="115" xfId="3" applyFont="1" applyFill="1" applyBorder="1" applyAlignment="1">
      <alignment horizontal="center" vertical="center"/>
    </xf>
    <xf numFmtId="41" fontId="11" fillId="5" borderId="113" xfId="3" applyFont="1" applyFill="1" applyBorder="1" applyAlignment="1">
      <alignment horizontal="center" vertical="center" wrapText="1"/>
    </xf>
    <xf numFmtId="0" fontId="11" fillId="40" borderId="17" xfId="1" applyFont="1" applyFill="1" applyBorder="1" applyAlignment="1">
      <alignment horizontal="center" vertical="center"/>
    </xf>
    <xf numFmtId="0" fontId="11" fillId="5" borderId="113" xfId="1" applyFont="1" applyFill="1" applyBorder="1" applyAlignment="1">
      <alignment horizontal="center" vertical="center"/>
    </xf>
    <xf numFmtId="0" fontId="11" fillId="40" borderId="14" xfId="1" applyFont="1" applyFill="1" applyBorder="1" applyAlignment="1">
      <alignment horizontal="center" vertical="center"/>
    </xf>
    <xf numFmtId="0" fontId="11" fillId="5" borderId="113" xfId="1" applyFont="1" applyFill="1" applyBorder="1" applyAlignment="1">
      <alignment horizontal="center" vertical="center" wrapText="1"/>
    </xf>
    <xf numFmtId="0" fontId="54" fillId="2" borderId="132" xfId="0" applyFont="1" applyFill="1" applyBorder="1" applyAlignment="1" applyProtection="1">
      <alignment horizontal="center" vertical="center" wrapText="1"/>
    </xf>
    <xf numFmtId="0" fontId="14" fillId="0" borderId="53" xfId="1" applyFont="1" applyBorder="1" applyAlignment="1">
      <alignment horizontal="center" vertical="center"/>
    </xf>
    <xf numFmtId="0" fontId="54" fillId="2" borderId="55" xfId="0" applyFont="1" applyFill="1" applyBorder="1" applyAlignment="1" applyProtection="1">
      <alignment horizontal="center" vertical="center" wrapText="1"/>
    </xf>
    <xf numFmtId="0" fontId="54" fillId="2" borderId="88" xfId="0" applyFont="1" applyFill="1" applyBorder="1" applyAlignment="1" applyProtection="1">
      <alignment horizontal="center" vertical="center" wrapText="1"/>
    </xf>
    <xf numFmtId="0" fontId="11" fillId="0" borderId="111" xfId="1" applyFont="1" applyFill="1" applyBorder="1" applyAlignment="1">
      <alignment vertical="top" wrapText="1"/>
    </xf>
    <xf numFmtId="3" fontId="11" fillId="0" borderId="110" xfId="1" applyNumberFormat="1" applyFont="1" applyBorder="1" applyAlignment="1">
      <alignment horizontal="center" vertical="center"/>
    </xf>
    <xf numFmtId="0" fontId="11" fillId="0" borderId="110" xfId="1" applyFont="1" applyBorder="1" applyAlignment="1">
      <alignment horizontal="center" vertical="center"/>
    </xf>
    <xf numFmtId="3" fontId="11" fillId="0" borderId="135" xfId="1" applyNumberFormat="1" applyFont="1" applyBorder="1" applyAlignment="1">
      <alignment horizontal="center" vertical="center"/>
    </xf>
    <xf numFmtId="41" fontId="11" fillId="0" borderId="134" xfId="3" applyFont="1" applyBorder="1" applyAlignment="1">
      <alignment horizontal="center" vertical="center"/>
    </xf>
    <xf numFmtId="41" fontId="11" fillId="0" borderId="131" xfId="2" applyFont="1" applyBorder="1" applyAlignment="1">
      <alignment vertical="center"/>
    </xf>
    <xf numFmtId="41" fontId="11" fillId="0" borderId="6" xfId="2" applyFont="1" applyBorder="1" applyAlignment="1">
      <alignment horizontal="left" vertical="center"/>
    </xf>
    <xf numFmtId="41" fontId="53" fillId="3" borderId="26" xfId="2" applyFont="1" applyFill="1" applyBorder="1" applyAlignment="1">
      <alignment vertical="center"/>
    </xf>
    <xf numFmtId="41" fontId="53" fillId="3" borderId="26" xfId="3" applyFont="1" applyFill="1" applyBorder="1" applyAlignment="1">
      <alignment horizontal="right" vertical="center"/>
    </xf>
    <xf numFmtId="0" fontId="53" fillId="3" borderId="27" xfId="1" applyFont="1" applyFill="1" applyBorder="1" applyAlignment="1">
      <alignment horizontal="center" vertical="center"/>
    </xf>
    <xf numFmtId="41" fontId="53" fillId="39" borderId="110" xfId="3" applyFont="1" applyFill="1" applyBorder="1" applyAlignment="1">
      <alignment horizontal="center" vertical="center"/>
    </xf>
    <xf numFmtId="41" fontId="11" fillId="41" borderId="12" xfId="2" applyFont="1" applyFill="1" applyBorder="1" applyAlignment="1">
      <alignment horizontal="left" vertical="center"/>
    </xf>
    <xf numFmtId="41" fontId="11" fillId="41" borderId="5" xfId="2" applyFont="1" applyFill="1" applyBorder="1" applyAlignment="1">
      <alignment horizontal="left" vertical="center"/>
    </xf>
    <xf numFmtId="41" fontId="11" fillId="41" borderId="5" xfId="2" applyFont="1" applyFill="1" applyBorder="1" applyAlignment="1">
      <alignment horizontal="center" vertical="center"/>
    </xf>
    <xf numFmtId="41" fontId="11" fillId="41" borderId="5" xfId="2" applyFont="1" applyFill="1" applyBorder="1" applyAlignment="1">
      <alignment horizontal="right" vertical="center"/>
    </xf>
    <xf numFmtId="0" fontId="15" fillId="0" borderId="15" xfId="0" applyFont="1" applyFill="1" applyBorder="1" applyAlignment="1">
      <alignment horizontal="left" vertical="center" wrapText="1"/>
    </xf>
    <xf numFmtId="41" fontId="15" fillId="0" borderId="6" xfId="2" applyFont="1" applyFill="1" applyBorder="1" applyAlignment="1">
      <alignment horizontal="left" vertical="center" wrapText="1"/>
    </xf>
    <xf numFmtId="41" fontId="15" fillId="0" borderId="5" xfId="2" applyFont="1" applyFill="1" applyBorder="1" applyAlignment="1">
      <alignment horizontal="right" vertical="center" wrapText="1"/>
    </xf>
    <xf numFmtId="3" fontId="15" fillId="3" borderId="72" xfId="3" applyNumberFormat="1" applyFont="1" applyFill="1" applyBorder="1" applyAlignment="1" applyProtection="1">
      <alignment horizontal="right" vertical="center" shrinkToFit="1"/>
      <protection locked="0"/>
    </xf>
    <xf numFmtId="0" fontId="15" fillId="0" borderId="28" xfId="0" applyFont="1" applyFill="1" applyBorder="1" applyAlignment="1">
      <alignment horizontal="left" vertical="center" wrapText="1"/>
    </xf>
    <xf numFmtId="3" fontId="15" fillId="0" borderId="55" xfId="3" applyNumberFormat="1" applyFont="1" applyFill="1" applyBorder="1" applyAlignment="1" applyProtection="1">
      <alignment vertical="center" shrinkToFit="1"/>
      <protection locked="0"/>
    </xf>
    <xf numFmtId="0" fontId="15" fillId="0" borderId="91" xfId="0" applyFont="1" applyFill="1" applyBorder="1" applyAlignment="1">
      <alignment horizontal="center" vertical="center" wrapText="1"/>
    </xf>
    <xf numFmtId="0" fontId="15" fillId="0" borderId="62" xfId="0" applyFont="1" applyFill="1" applyBorder="1" applyAlignment="1">
      <alignment horizontal="center" vertical="center" wrapText="1"/>
    </xf>
    <xf numFmtId="3" fontId="14" fillId="0" borderId="133" xfId="3" applyNumberFormat="1" applyFont="1" applyFill="1" applyBorder="1" applyAlignment="1" applyProtection="1">
      <alignment horizontal="center" vertical="center" shrinkToFit="1"/>
      <protection locked="0"/>
    </xf>
    <xf numFmtId="41" fontId="14" fillId="0" borderId="9" xfId="2" applyFont="1" applyFill="1" applyBorder="1" applyAlignment="1" applyProtection="1">
      <alignment vertical="center" shrinkToFit="1"/>
      <protection locked="0"/>
    </xf>
    <xf numFmtId="176" fontId="14" fillId="0" borderId="9" xfId="0" applyNumberFormat="1" applyFont="1" applyFill="1" applyBorder="1" applyAlignment="1">
      <alignment horizontal="right" vertical="center" wrapText="1"/>
    </xf>
    <xf numFmtId="176" fontId="14" fillId="0" borderId="4" xfId="0" applyNumberFormat="1" applyFont="1" applyFill="1" applyBorder="1" applyAlignment="1">
      <alignment horizontal="right" vertical="center" wrapText="1"/>
    </xf>
    <xf numFmtId="176" fontId="14" fillId="0" borderId="61" xfId="0" applyNumberFormat="1" applyFont="1" applyFill="1" applyBorder="1" applyAlignment="1">
      <alignment horizontal="right" vertical="center" wrapText="1"/>
    </xf>
    <xf numFmtId="176" fontId="14" fillId="0" borderId="36" xfId="0" applyNumberFormat="1" applyFont="1" applyFill="1" applyBorder="1" applyAlignment="1">
      <alignment horizontal="right" vertical="center" wrapText="1"/>
    </xf>
    <xf numFmtId="176" fontId="14" fillId="0" borderId="58" xfId="0" applyNumberFormat="1" applyFont="1" applyFill="1" applyBorder="1" applyAlignment="1">
      <alignment horizontal="right" vertical="center" wrapText="1"/>
    </xf>
    <xf numFmtId="176" fontId="14" fillId="0" borderId="140" xfId="0" applyNumberFormat="1" applyFont="1" applyFill="1" applyBorder="1" applyAlignment="1">
      <alignment horizontal="right" vertical="center" wrapText="1"/>
    </xf>
    <xf numFmtId="3" fontId="14" fillId="0" borderId="73" xfId="3" applyNumberFormat="1" applyFont="1" applyFill="1" applyBorder="1" applyAlignment="1" applyProtection="1">
      <alignment horizontal="center" vertical="center" shrinkToFit="1"/>
      <protection locked="0"/>
    </xf>
    <xf numFmtId="176" fontId="14" fillId="0" borderId="62" xfId="0" applyNumberFormat="1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148" xfId="0" applyFont="1" applyFill="1" applyBorder="1" applyAlignment="1">
      <alignment horizontal="left" vertical="center" wrapText="1"/>
    </xf>
    <xf numFmtId="0" fontId="14" fillId="0" borderId="147" xfId="0" applyFont="1" applyFill="1" applyBorder="1" applyAlignment="1">
      <alignment horizontal="left" vertical="center" wrapText="1"/>
    </xf>
    <xf numFmtId="0" fontId="14" fillId="0" borderId="146" xfId="0" applyFont="1" applyFill="1" applyBorder="1" applyAlignment="1">
      <alignment horizontal="left" vertical="center" wrapText="1"/>
    </xf>
    <xf numFmtId="0" fontId="14" fillId="0" borderId="145" xfId="0" applyFont="1" applyFill="1" applyBorder="1" applyAlignment="1">
      <alignment horizontal="left" vertical="center" wrapText="1"/>
    </xf>
    <xf numFmtId="0" fontId="14" fillId="0" borderId="144" xfId="0" applyFont="1" applyFill="1" applyBorder="1" applyAlignment="1">
      <alignment horizontal="left" vertical="center" wrapText="1"/>
    </xf>
    <xf numFmtId="3" fontId="15" fillId="3" borderId="19" xfId="0" applyNumberFormat="1" applyFont="1" applyFill="1" applyBorder="1" applyAlignment="1">
      <alignment horizontal="right" vertical="center" wrapText="1"/>
    </xf>
    <xf numFmtId="0" fontId="14" fillId="0" borderId="83" xfId="0" applyFont="1" applyFill="1" applyBorder="1" applyAlignment="1">
      <alignment horizontal="left" vertical="center" wrapText="1"/>
    </xf>
    <xf numFmtId="176" fontId="14" fillId="0" borderId="82" xfId="0" applyNumberFormat="1" applyFont="1" applyFill="1" applyBorder="1" applyAlignment="1">
      <alignment horizontal="right" vertical="center" wrapText="1"/>
    </xf>
    <xf numFmtId="0" fontId="14" fillId="0" borderId="143" xfId="0" applyFont="1" applyFill="1" applyBorder="1" applyAlignment="1">
      <alignment horizontal="left" vertical="center" wrapText="1"/>
    </xf>
    <xf numFmtId="0" fontId="14" fillId="0" borderId="93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8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shrinkToFit="1"/>
    </xf>
    <xf numFmtId="0" fontId="14" fillId="0" borderId="14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43" xfId="0" applyFont="1" applyFill="1" applyBorder="1" applyAlignment="1">
      <alignment horizontal="left" vertical="center" wrapText="1"/>
    </xf>
    <xf numFmtId="176" fontId="14" fillId="0" borderId="5" xfId="0" applyNumberFormat="1" applyFont="1" applyFill="1" applyBorder="1" applyAlignment="1">
      <alignment horizontal="right" vertical="center" wrapText="1"/>
    </xf>
    <xf numFmtId="0" fontId="14" fillId="0" borderId="44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84" xfId="0" applyFont="1" applyFill="1" applyBorder="1" applyAlignment="1">
      <alignment horizontal="left" vertical="center" wrapText="1"/>
    </xf>
    <xf numFmtId="0" fontId="14" fillId="0" borderId="92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176" fontId="14" fillId="0" borderId="94" xfId="0" applyNumberFormat="1" applyFont="1" applyFill="1" applyBorder="1" applyAlignment="1">
      <alignment horizontal="right" vertical="center" wrapText="1"/>
    </xf>
    <xf numFmtId="0" fontId="14" fillId="0" borderId="66" xfId="0" applyFont="1" applyFill="1" applyBorder="1" applyAlignment="1">
      <alignment horizontal="left" vertical="center" wrapText="1"/>
    </xf>
    <xf numFmtId="0" fontId="14" fillId="0" borderId="52" xfId="0" applyFont="1" applyFill="1" applyBorder="1" applyAlignment="1">
      <alignment horizontal="left" vertical="center" wrapText="1"/>
    </xf>
    <xf numFmtId="0" fontId="14" fillId="0" borderId="54" xfId="0" applyFont="1" applyFill="1" applyBorder="1" applyAlignment="1">
      <alignment horizontal="left" vertical="center" wrapText="1"/>
    </xf>
    <xf numFmtId="176" fontId="14" fillId="0" borderId="6" xfId="0" applyNumberFormat="1" applyFont="1" applyFill="1" applyBorder="1" applyAlignment="1">
      <alignment horizontal="right" vertical="center" wrapText="1"/>
    </xf>
    <xf numFmtId="0" fontId="14" fillId="0" borderId="141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176" fontId="14" fillId="0" borderId="52" xfId="0" applyNumberFormat="1" applyFont="1" applyFill="1" applyBorder="1" applyAlignment="1">
      <alignment horizontal="right" vertical="center" wrapText="1"/>
    </xf>
    <xf numFmtId="176" fontId="14" fillId="0" borderId="93" xfId="0" applyNumberFormat="1" applyFont="1" applyFill="1" applyBorder="1" applyAlignment="1">
      <alignment horizontal="right" vertical="center" wrapText="1"/>
    </xf>
    <xf numFmtId="0" fontId="14" fillId="0" borderId="9" xfId="0" applyFont="1" applyFill="1" applyBorder="1" applyAlignment="1">
      <alignment horizontal="left" vertical="center" wrapText="1"/>
    </xf>
    <xf numFmtId="176" fontId="14" fillId="0" borderId="2" xfId="0" applyNumberFormat="1" applyFont="1" applyFill="1" applyBorder="1" applyAlignment="1">
      <alignment horizontal="right" vertical="center" wrapText="1"/>
    </xf>
    <xf numFmtId="183" fontId="25" fillId="0" borderId="122" xfId="2" applyNumberFormat="1" applyFont="1" applyFill="1" applyBorder="1" applyAlignment="1">
      <alignment horizontal="right" vertical="center" wrapText="1"/>
    </xf>
    <xf numFmtId="183" fontId="25" fillId="3" borderId="109" xfId="2" applyNumberFormat="1" applyFont="1" applyFill="1" applyBorder="1" applyAlignment="1">
      <alignment horizontal="right" vertical="center" wrapText="1"/>
    </xf>
    <xf numFmtId="0" fontId="25" fillId="3" borderId="59" xfId="0" applyFont="1" applyFill="1" applyBorder="1" applyAlignment="1">
      <alignment horizontal="center" vertical="center" wrapText="1"/>
    </xf>
    <xf numFmtId="0" fontId="25" fillId="3" borderId="119" xfId="0" applyFont="1" applyFill="1" applyBorder="1" applyAlignment="1">
      <alignment horizontal="center" vertical="center" wrapText="1"/>
    </xf>
    <xf numFmtId="41" fontId="25" fillId="3" borderId="80" xfId="2" applyFont="1" applyFill="1" applyBorder="1" applyAlignment="1">
      <alignment horizontal="right" vertical="center" wrapText="1"/>
    </xf>
    <xf numFmtId="41" fontId="25" fillId="3" borderId="150" xfId="2" applyFont="1" applyFill="1" applyBorder="1" applyAlignment="1">
      <alignment horizontal="right" vertical="center" wrapText="1"/>
    </xf>
    <xf numFmtId="183" fontId="25" fillId="3" borderId="26" xfId="2" applyNumberFormat="1" applyFont="1" applyFill="1" applyBorder="1" applyAlignment="1">
      <alignment horizontal="right" vertical="center" wrapText="1"/>
    </xf>
    <xf numFmtId="41" fontId="25" fillId="3" borderId="63" xfId="2" applyFont="1" applyFill="1" applyBorder="1" applyAlignment="1">
      <alignment horizontal="right" vertical="center" wrapText="1"/>
    </xf>
    <xf numFmtId="41" fontId="25" fillId="3" borderId="151" xfId="2" applyFont="1" applyFill="1" applyBorder="1" applyAlignment="1">
      <alignment horizontal="right" vertical="center" wrapText="1"/>
    </xf>
    <xf numFmtId="183" fontId="25" fillId="3" borderId="152" xfId="2" applyNumberFormat="1" applyFont="1" applyFill="1" applyBorder="1" applyAlignment="1">
      <alignment horizontal="right" vertical="center" wrapText="1"/>
    </xf>
    <xf numFmtId="41" fontId="25" fillId="3" borderId="108" xfId="2" applyFont="1" applyFill="1" applyBorder="1" applyAlignment="1">
      <alignment horizontal="right" vertical="center" wrapText="1"/>
    </xf>
    <xf numFmtId="41" fontId="25" fillId="3" borderId="153" xfId="2" applyFont="1" applyFill="1" applyBorder="1" applyAlignment="1">
      <alignment horizontal="right" vertical="center" wrapText="1"/>
    </xf>
    <xf numFmtId="183" fontId="25" fillId="3" borderId="97" xfId="2" applyNumberFormat="1" applyFont="1" applyFill="1" applyBorder="1" applyAlignment="1">
      <alignment horizontal="right" vertical="center" wrapText="1"/>
    </xf>
    <xf numFmtId="0" fontId="15" fillId="0" borderId="12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6" xfId="0" applyFont="1" applyFill="1" applyBorder="1" applyAlignment="1">
      <alignment horizontal="right" vertical="center" wrapText="1"/>
    </xf>
    <xf numFmtId="41" fontId="15" fillId="0" borderId="6" xfId="2" applyFont="1" applyFill="1" applyBorder="1" applyAlignment="1">
      <alignment horizontal="right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55" xfId="0" applyFont="1" applyFill="1" applyBorder="1" applyAlignment="1">
      <alignment horizontal="center" vertical="center" wrapText="1"/>
    </xf>
    <xf numFmtId="41" fontId="15" fillId="0" borderId="0" xfId="2" applyFont="1" applyFill="1">
      <alignment vertical="center"/>
    </xf>
    <xf numFmtId="41" fontId="15" fillId="40" borderId="0" xfId="2" applyFont="1" applyFill="1">
      <alignment vertical="center"/>
    </xf>
    <xf numFmtId="0" fontId="15" fillId="0" borderId="87" xfId="0" applyFont="1" applyFill="1" applyBorder="1" applyAlignment="1">
      <alignment horizontal="center" vertical="center" wrapText="1"/>
    </xf>
    <xf numFmtId="0" fontId="15" fillId="0" borderId="87" xfId="0" applyFont="1" applyFill="1" applyBorder="1" applyAlignment="1">
      <alignment horizontal="left" vertical="center" wrapText="1"/>
    </xf>
    <xf numFmtId="0" fontId="15" fillId="0" borderId="15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60" xfId="0" applyFont="1" applyFill="1" applyBorder="1" applyAlignment="1">
      <alignment horizontal="center" vertical="center" wrapText="1"/>
    </xf>
    <xf numFmtId="0" fontId="15" fillId="0" borderId="159" xfId="0" applyFont="1" applyFill="1" applyBorder="1" applyAlignment="1">
      <alignment horizontal="center" vertical="center" wrapText="1"/>
    </xf>
    <xf numFmtId="0" fontId="15" fillId="0" borderId="159" xfId="0" applyFont="1" applyFill="1" applyBorder="1" applyAlignment="1">
      <alignment horizontal="left" vertical="center" wrapText="1"/>
    </xf>
    <xf numFmtId="0" fontId="15" fillId="0" borderId="161" xfId="0" applyFont="1" applyFill="1" applyBorder="1" applyAlignment="1">
      <alignment horizontal="center" vertical="center" wrapText="1"/>
    </xf>
    <xf numFmtId="0" fontId="15" fillId="0" borderId="165" xfId="0" applyFont="1" applyFill="1" applyBorder="1" applyAlignment="1">
      <alignment horizontal="center" vertical="center" wrapText="1"/>
    </xf>
    <xf numFmtId="0" fontId="15" fillId="0" borderId="165" xfId="0" applyFont="1" applyFill="1" applyBorder="1" applyAlignment="1">
      <alignment horizontal="left" vertical="center" wrapText="1"/>
    </xf>
    <xf numFmtId="0" fontId="15" fillId="0" borderId="166" xfId="0" applyFont="1" applyFill="1" applyBorder="1" applyAlignment="1">
      <alignment horizontal="center" vertical="center" wrapText="1"/>
    </xf>
    <xf numFmtId="176" fontId="15" fillId="4" borderId="87" xfId="0" applyNumberFormat="1" applyFont="1" applyFill="1" applyBorder="1" applyAlignment="1">
      <alignment horizontal="right" vertical="center" wrapText="1"/>
    </xf>
    <xf numFmtId="176" fontId="15" fillId="4" borderId="160" xfId="0" applyNumberFormat="1" applyFont="1" applyFill="1" applyBorder="1" applyAlignment="1">
      <alignment horizontal="right" vertical="center" wrapText="1"/>
    </xf>
    <xf numFmtId="176" fontId="15" fillId="4" borderId="165" xfId="0" applyNumberFormat="1" applyFont="1" applyFill="1" applyBorder="1" applyAlignment="1">
      <alignment horizontal="right" vertical="center" wrapText="1"/>
    </xf>
    <xf numFmtId="176" fontId="15" fillId="4" borderId="52" xfId="0" applyNumberFormat="1" applyFont="1" applyFill="1" applyBorder="1" applyAlignment="1">
      <alignment horizontal="right" vertical="center" wrapText="1"/>
    </xf>
    <xf numFmtId="176" fontId="15" fillId="4" borderId="5" xfId="0" applyNumberFormat="1" applyFont="1" applyFill="1" applyBorder="1" applyAlignment="1">
      <alignment horizontal="right" vertical="center" wrapText="1"/>
    </xf>
    <xf numFmtId="0" fontId="15" fillId="0" borderId="170" xfId="0" applyFont="1" applyFill="1" applyBorder="1" applyAlignment="1">
      <alignment horizontal="center" vertical="center" wrapText="1"/>
    </xf>
    <xf numFmtId="0" fontId="15" fillId="0" borderId="171" xfId="0" applyFont="1" applyFill="1" applyBorder="1" applyAlignment="1">
      <alignment horizontal="left" vertical="center" wrapText="1"/>
    </xf>
    <xf numFmtId="176" fontId="15" fillId="0" borderId="6" xfId="0" applyNumberFormat="1" applyFont="1" applyFill="1" applyBorder="1" applyAlignment="1">
      <alignment horizontal="right" vertical="center" wrapText="1"/>
    </xf>
    <xf numFmtId="0" fontId="15" fillId="0" borderId="172" xfId="0" applyFont="1" applyFill="1" applyBorder="1" applyAlignment="1">
      <alignment horizontal="center" vertical="center" wrapText="1"/>
    </xf>
    <xf numFmtId="176" fontId="15" fillId="0" borderId="159" xfId="0" applyNumberFormat="1" applyFont="1" applyFill="1" applyBorder="1" applyAlignment="1">
      <alignment horizontal="right" vertical="center" wrapText="1"/>
    </xf>
    <xf numFmtId="176" fontId="15" fillId="0" borderId="173" xfId="0" applyNumberFormat="1" applyFont="1" applyFill="1" applyBorder="1" applyAlignment="1">
      <alignment horizontal="right" vertical="center" wrapText="1"/>
    </xf>
    <xf numFmtId="0" fontId="15" fillId="0" borderId="174" xfId="0" applyFont="1" applyFill="1" applyBorder="1" applyAlignment="1">
      <alignment horizontal="center" vertical="center" wrapText="1"/>
    </xf>
    <xf numFmtId="0" fontId="15" fillId="0" borderId="174" xfId="0" applyFont="1" applyFill="1" applyBorder="1" applyAlignment="1">
      <alignment horizontal="left" vertical="center" wrapText="1"/>
    </xf>
    <xf numFmtId="176" fontId="15" fillId="0" borderId="175" xfId="0" applyNumberFormat="1" applyFont="1" applyFill="1" applyBorder="1" applyAlignment="1">
      <alignment horizontal="right" vertical="center" wrapText="1"/>
    </xf>
    <xf numFmtId="0" fontId="15" fillId="0" borderId="176" xfId="0" applyFont="1" applyFill="1" applyBorder="1" applyAlignment="1">
      <alignment horizontal="center" vertical="center" wrapText="1"/>
    </xf>
    <xf numFmtId="0" fontId="15" fillId="0" borderId="177" xfId="0" applyFont="1" applyFill="1" applyBorder="1" applyAlignment="1">
      <alignment horizontal="center" vertical="center" wrapText="1"/>
    </xf>
    <xf numFmtId="0" fontId="15" fillId="0" borderId="178" xfId="0" applyFont="1" applyFill="1" applyBorder="1" applyAlignment="1">
      <alignment horizontal="left" vertical="center" wrapText="1"/>
    </xf>
    <xf numFmtId="176" fontId="15" fillId="0" borderId="179" xfId="0" applyNumberFormat="1" applyFont="1" applyFill="1" applyBorder="1" applyAlignment="1">
      <alignment horizontal="right" vertical="center" wrapText="1"/>
    </xf>
    <xf numFmtId="0" fontId="15" fillId="0" borderId="180" xfId="0" applyFont="1" applyFill="1" applyBorder="1" applyAlignment="1">
      <alignment horizontal="center" vertical="center" wrapText="1"/>
    </xf>
    <xf numFmtId="183" fontId="25" fillId="3" borderId="97" xfId="0" applyNumberFormat="1" applyFont="1" applyFill="1" applyBorder="1" applyAlignment="1">
      <alignment horizontal="right" vertical="center" wrapText="1"/>
    </xf>
    <xf numFmtId="183" fontId="25" fillId="3" borderId="119" xfId="0" applyNumberFormat="1" applyFont="1" applyFill="1" applyBorder="1" applyAlignment="1">
      <alignment horizontal="right" vertical="center" wrapText="1"/>
    </xf>
    <xf numFmtId="183" fontId="25" fillId="38" borderId="122" xfId="0" applyNumberFormat="1" applyFont="1" applyFill="1" applyBorder="1" applyAlignment="1">
      <alignment horizontal="right" vertical="center" wrapText="1"/>
    </xf>
    <xf numFmtId="183" fontId="25" fillId="3" borderId="109" xfId="0" applyNumberFormat="1" applyFont="1" applyFill="1" applyBorder="1" applyAlignment="1">
      <alignment horizontal="right" vertical="center" wrapText="1"/>
    </xf>
    <xf numFmtId="3" fontId="15" fillId="0" borderId="68" xfId="3" applyNumberFormat="1" applyFont="1" applyFill="1" applyBorder="1" applyAlignment="1" applyProtection="1">
      <alignment horizontal="center" vertical="center" shrinkToFit="1"/>
      <protection locked="0"/>
    </xf>
    <xf numFmtId="0" fontId="15" fillId="0" borderId="133" xfId="0" applyFont="1" applyFill="1" applyBorder="1" applyAlignment="1">
      <alignment horizontal="left" vertical="center" wrapText="1"/>
    </xf>
    <xf numFmtId="3" fontId="15" fillId="0" borderId="69" xfId="3" applyNumberFormat="1" applyFont="1" applyFill="1" applyBorder="1" applyAlignment="1" applyProtection="1">
      <alignment horizontal="center" vertical="center" shrinkToFit="1"/>
      <protection locked="0"/>
    </xf>
    <xf numFmtId="3" fontId="15" fillId="42" borderId="88" xfId="3" applyNumberFormat="1" applyFont="1" applyFill="1" applyBorder="1" applyAlignment="1" applyProtection="1">
      <alignment vertical="center" shrinkToFit="1"/>
      <protection locked="0"/>
    </xf>
    <xf numFmtId="0" fontId="15" fillId="0" borderId="162" xfId="0" applyFont="1" applyFill="1" applyBorder="1" applyAlignment="1">
      <alignment horizontal="left" vertical="center" wrapText="1"/>
    </xf>
    <xf numFmtId="3" fontId="15" fillId="0" borderId="163" xfId="3" applyNumberFormat="1" applyFont="1" applyFill="1" applyBorder="1" applyAlignment="1" applyProtection="1">
      <alignment horizontal="center" vertical="center" shrinkToFit="1"/>
      <protection locked="0"/>
    </xf>
    <xf numFmtId="3" fontId="15" fillId="42" borderId="164" xfId="3" applyNumberFormat="1" applyFont="1" applyFill="1" applyBorder="1" applyAlignment="1" applyProtection="1">
      <alignment vertical="center" shrinkToFit="1"/>
      <protection locked="0"/>
    </xf>
    <xf numFmtId="0" fontId="15" fillId="0" borderId="167" xfId="0" applyFont="1" applyFill="1" applyBorder="1" applyAlignment="1">
      <alignment horizontal="left" vertical="center" wrapText="1"/>
    </xf>
    <xf numFmtId="3" fontId="15" fillId="0" borderId="168" xfId="3" applyNumberFormat="1" applyFont="1" applyFill="1" applyBorder="1" applyAlignment="1" applyProtection="1">
      <alignment horizontal="center" vertical="center" shrinkToFit="1"/>
      <protection locked="0"/>
    </xf>
    <xf numFmtId="3" fontId="15" fillId="42" borderId="169" xfId="3" applyNumberFormat="1" applyFont="1" applyFill="1" applyBorder="1" applyAlignment="1" applyProtection="1">
      <alignment vertical="center" shrinkToFit="1"/>
      <protection locked="0"/>
    </xf>
    <xf numFmtId="0" fontId="15" fillId="0" borderId="73" xfId="0" applyFont="1" applyFill="1" applyBorder="1" applyAlignment="1">
      <alignment horizontal="left" vertical="center" wrapText="1"/>
    </xf>
    <xf numFmtId="3" fontId="15" fillId="0" borderId="70" xfId="3" applyNumberFormat="1" applyFont="1" applyFill="1" applyBorder="1" applyAlignment="1" applyProtection="1">
      <alignment horizontal="center" vertical="center" shrinkToFit="1"/>
      <protection locked="0"/>
    </xf>
    <xf numFmtId="3" fontId="15" fillId="42" borderId="89" xfId="3" applyNumberFormat="1" applyFont="1" applyFill="1" applyBorder="1" applyAlignment="1" applyProtection="1">
      <alignment vertical="center" shrinkToFit="1"/>
      <protection locked="0"/>
    </xf>
    <xf numFmtId="3" fontId="15" fillId="3" borderId="71" xfId="3" applyNumberFormat="1" applyFont="1" applyFill="1" applyBorder="1" applyAlignment="1" applyProtection="1">
      <alignment horizontal="center" vertical="center" shrinkToFit="1"/>
      <protection locked="0"/>
    </xf>
    <xf numFmtId="0" fontId="57" fillId="5" borderId="11" xfId="0" applyFont="1" applyFill="1" applyBorder="1" applyAlignment="1">
      <alignment horizontal="center" vertical="center" wrapText="1"/>
    </xf>
    <xf numFmtId="0" fontId="57" fillId="5" borderId="12" xfId="0" applyFont="1" applyFill="1" applyBorder="1" applyAlignment="1">
      <alignment horizontal="center" vertical="center" wrapText="1"/>
    </xf>
    <xf numFmtId="0" fontId="57" fillId="5" borderId="13" xfId="0" applyFont="1" applyFill="1" applyBorder="1" applyAlignment="1">
      <alignment horizontal="center" vertical="center" wrapText="1"/>
    </xf>
    <xf numFmtId="0" fontId="57" fillId="0" borderId="0" xfId="0" applyFont="1">
      <alignment vertical="center"/>
    </xf>
    <xf numFmtId="0" fontId="14" fillId="0" borderId="144" xfId="0" applyFont="1" applyFill="1" applyBorder="1" applyAlignment="1">
      <alignment horizontal="left" vertical="center" wrapText="1" shrinkToFit="1"/>
    </xf>
    <xf numFmtId="0" fontId="17" fillId="0" borderId="0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5" fillId="0" borderId="0" xfId="112" applyFont="1" applyAlignment="1">
      <alignment vertical="center"/>
    </xf>
    <xf numFmtId="0" fontId="15" fillId="5" borderId="181" xfId="112" applyFont="1" applyFill="1" applyBorder="1" applyAlignment="1">
      <alignment horizontal="center" vertical="center"/>
    </xf>
    <xf numFmtId="0" fontId="15" fillId="5" borderId="182" xfId="112" applyFont="1" applyFill="1" applyBorder="1" applyAlignment="1">
      <alignment horizontal="center" vertical="center" shrinkToFit="1"/>
    </xf>
    <xf numFmtId="176" fontId="15" fillId="5" borderId="182" xfId="4" applyNumberFormat="1" applyFont="1" applyFill="1" applyBorder="1" applyAlignment="1">
      <alignment horizontal="center" vertical="center" shrinkToFit="1"/>
    </xf>
    <xf numFmtId="0" fontId="15" fillId="5" borderId="183" xfId="112" applyNumberFormat="1" applyFont="1" applyFill="1" applyBorder="1" applyAlignment="1">
      <alignment horizontal="center" vertical="center" shrinkToFit="1"/>
    </xf>
    <xf numFmtId="0" fontId="15" fillId="0" borderId="0" xfId="112" applyFont="1" applyFill="1" applyAlignment="1">
      <alignment vertical="center"/>
    </xf>
    <xf numFmtId="0" fontId="15" fillId="0" borderId="184" xfId="112" applyFont="1" applyFill="1" applyBorder="1" applyAlignment="1">
      <alignment horizontal="center" vertical="center"/>
    </xf>
    <xf numFmtId="0" fontId="15" fillId="0" borderId="185" xfId="112" applyFont="1" applyFill="1" applyBorder="1" applyAlignment="1">
      <alignment vertical="center"/>
    </xf>
    <xf numFmtId="0" fontId="15" fillId="0" borderId="186" xfId="112" applyFont="1" applyFill="1" applyBorder="1" applyAlignment="1">
      <alignment horizontal="center" vertical="center" shrinkToFit="1"/>
    </xf>
    <xf numFmtId="184" fontId="15" fillId="0" borderId="186" xfId="4" applyNumberFormat="1" applyFont="1" applyFill="1" applyBorder="1" applyAlignment="1">
      <alignment horizontal="right" vertical="center" shrinkToFit="1"/>
    </xf>
    <xf numFmtId="0" fontId="15" fillId="0" borderId="187" xfId="112" applyNumberFormat="1" applyFont="1" applyFill="1" applyBorder="1" applyAlignment="1">
      <alignment horizontal="center" vertical="center" shrinkToFit="1"/>
    </xf>
    <xf numFmtId="0" fontId="15" fillId="0" borderId="14" xfId="112" applyFont="1" applyFill="1" applyBorder="1" applyAlignment="1">
      <alignment horizontal="center" vertical="center"/>
    </xf>
    <xf numFmtId="0" fontId="15" fillId="0" borderId="7" xfId="112" applyFont="1" applyFill="1" applyBorder="1" applyAlignment="1">
      <alignment horizontal="center" vertical="center" shrinkToFit="1"/>
    </xf>
    <xf numFmtId="184" fontId="15" fillId="0" borderId="7" xfId="4" applyNumberFormat="1" applyFont="1" applyFill="1" applyBorder="1" applyAlignment="1">
      <alignment horizontal="right" vertical="center" shrinkToFit="1"/>
    </xf>
    <xf numFmtId="0" fontId="15" fillId="0" borderId="30" xfId="112" applyNumberFormat="1" applyFont="1" applyFill="1" applyBorder="1" applyAlignment="1">
      <alignment horizontal="center" vertical="center" shrinkToFit="1"/>
    </xf>
    <xf numFmtId="0" fontId="15" fillId="0" borderId="5" xfId="112" applyFont="1" applyFill="1" applyBorder="1" applyAlignment="1">
      <alignment horizontal="center" vertical="center" shrinkToFit="1"/>
    </xf>
    <xf numFmtId="184" fontId="15" fillId="0" borderId="5" xfId="4" applyNumberFormat="1" applyFont="1" applyFill="1" applyBorder="1" applyAlignment="1">
      <alignment horizontal="right" vertical="center" shrinkToFit="1"/>
    </xf>
    <xf numFmtId="0" fontId="15" fillId="0" borderId="15" xfId="112" applyNumberFormat="1" applyFont="1" applyFill="1" applyBorder="1" applyAlignment="1">
      <alignment horizontal="center" vertical="center" shrinkToFit="1"/>
    </xf>
    <xf numFmtId="0" fontId="15" fillId="0" borderId="17" xfId="112" applyFont="1" applyFill="1" applyBorder="1" applyAlignment="1">
      <alignment horizontal="center" vertical="center" wrapText="1"/>
    </xf>
    <xf numFmtId="0" fontId="15" fillId="0" borderId="26" xfId="112" applyFont="1" applyFill="1" applyBorder="1" applyAlignment="1">
      <alignment horizontal="center" vertical="center" shrinkToFit="1"/>
    </xf>
    <xf numFmtId="0" fontId="15" fillId="0" borderId="26" xfId="112" applyFont="1" applyFill="1" applyBorder="1" applyAlignment="1">
      <alignment horizontal="center" vertical="center"/>
    </xf>
    <xf numFmtId="0" fontId="15" fillId="0" borderId="0" xfId="112" applyFont="1" applyAlignment="1">
      <alignment horizontal="center" vertical="center"/>
    </xf>
    <xf numFmtId="0" fontId="15" fillId="0" borderId="25" xfId="112" applyFont="1" applyFill="1" applyBorder="1" applyAlignment="1">
      <alignment horizontal="center" vertical="center" wrapText="1"/>
    </xf>
    <xf numFmtId="0" fontId="15" fillId="0" borderId="26" xfId="112" applyFont="1" applyFill="1" applyBorder="1" applyAlignment="1">
      <alignment horizontal="center" vertical="center" wrapText="1"/>
    </xf>
    <xf numFmtId="176" fontId="15" fillId="0" borderId="26" xfId="112" applyNumberFormat="1" applyFont="1" applyFill="1" applyBorder="1" applyAlignment="1">
      <alignment horizontal="center" vertical="center" wrapText="1"/>
    </xf>
    <xf numFmtId="0" fontId="15" fillId="0" borderId="27" xfId="112" applyFont="1" applyFill="1" applyBorder="1" applyAlignment="1">
      <alignment vertical="center"/>
    </xf>
    <xf numFmtId="0" fontId="16" fillId="5" borderId="181" xfId="112" applyFont="1" applyFill="1" applyBorder="1" applyAlignment="1">
      <alignment horizontal="center" vertical="center"/>
    </xf>
    <xf numFmtId="0" fontId="16" fillId="5" borderId="182" xfId="112" applyFont="1" applyFill="1" applyBorder="1" applyAlignment="1">
      <alignment horizontal="center" vertical="center" shrinkToFit="1"/>
    </xf>
    <xf numFmtId="0" fontId="16" fillId="5" borderId="183" xfId="112" applyNumberFormat="1" applyFont="1" applyFill="1" applyBorder="1" applyAlignment="1">
      <alignment horizontal="center" vertical="center" shrinkToFit="1"/>
    </xf>
    <xf numFmtId="0" fontId="16" fillId="0" borderId="184" xfId="112" applyFont="1" applyFill="1" applyBorder="1" applyAlignment="1">
      <alignment horizontal="center" vertical="center"/>
    </xf>
    <xf numFmtId="176" fontId="16" fillId="0" borderId="186" xfId="112" applyNumberFormat="1" applyFont="1" applyFill="1" applyBorder="1" applyAlignment="1">
      <alignment vertical="center"/>
    </xf>
    <xf numFmtId="0" fontId="16" fillId="0" borderId="187" xfId="112" applyNumberFormat="1" applyFont="1" applyFill="1" applyBorder="1" applyAlignment="1">
      <alignment horizontal="center" vertical="center" shrinkToFit="1"/>
    </xf>
    <xf numFmtId="0" fontId="15" fillId="0" borderId="5" xfId="112" applyFont="1" applyFill="1" applyBorder="1" applyAlignment="1">
      <alignment vertical="center"/>
    </xf>
    <xf numFmtId="176" fontId="16" fillId="0" borderId="5" xfId="112" applyNumberFormat="1" applyFont="1" applyFill="1" applyBorder="1" applyAlignment="1">
      <alignment vertical="center"/>
    </xf>
    <xf numFmtId="0" fontId="58" fillId="0" borderId="0" xfId="112" applyFont="1" applyAlignment="1">
      <alignment vertical="center"/>
    </xf>
    <xf numFmtId="0" fontId="15" fillId="0" borderId="188" xfId="112" applyFont="1" applyFill="1" applyBorder="1" applyAlignment="1">
      <alignment horizontal="center" vertical="center"/>
    </xf>
    <xf numFmtId="0" fontId="15" fillId="0" borderId="5" xfId="112" applyFont="1" applyFill="1" applyBorder="1" applyAlignment="1">
      <alignment horizontal="center" vertical="center"/>
    </xf>
    <xf numFmtId="0" fontId="15" fillId="0" borderId="18" xfId="112" applyFont="1" applyFill="1" applyBorder="1" applyAlignment="1">
      <alignment horizontal="center" vertical="center" wrapText="1"/>
    </xf>
    <xf numFmtId="0" fontId="15" fillId="0" borderId="18" xfId="112" applyFont="1" applyFill="1" applyBorder="1" applyAlignment="1">
      <alignment horizontal="center" vertical="center" shrinkToFit="1"/>
    </xf>
    <xf numFmtId="0" fontId="15" fillId="0" borderId="18" xfId="112" applyFont="1" applyFill="1" applyBorder="1" applyAlignment="1">
      <alignment horizontal="center" vertical="center"/>
    </xf>
    <xf numFmtId="184" fontId="15" fillId="0" borderId="18" xfId="112" applyNumberFormat="1" applyFont="1" applyFill="1" applyBorder="1" applyAlignment="1">
      <alignment horizontal="right" vertical="center"/>
    </xf>
    <xf numFmtId="0" fontId="15" fillId="0" borderId="19" xfId="112" applyFont="1" applyFill="1" applyBorder="1" applyAlignment="1">
      <alignment horizontal="center" vertical="center" shrinkToFit="1"/>
    </xf>
    <xf numFmtId="0" fontId="16" fillId="0" borderId="186" xfId="112" applyFont="1" applyFill="1" applyBorder="1" applyAlignment="1">
      <alignment vertical="center"/>
    </xf>
    <xf numFmtId="176" fontId="16" fillId="0" borderId="18" xfId="112" applyNumberFormat="1" applyFont="1" applyFill="1" applyBorder="1" applyAlignment="1">
      <alignment vertical="center"/>
    </xf>
    <xf numFmtId="3" fontId="15" fillId="0" borderId="26" xfId="112" applyNumberFormat="1" applyFont="1" applyFill="1" applyBorder="1" applyAlignment="1">
      <alignment horizontal="center" vertical="center"/>
    </xf>
    <xf numFmtId="0" fontId="11" fillId="4" borderId="113" xfId="1" applyFont="1" applyFill="1" applyBorder="1" applyAlignment="1">
      <alignment horizontal="center" vertical="center"/>
    </xf>
    <xf numFmtId="0" fontId="11" fillId="5" borderId="111" xfId="1" applyFont="1" applyFill="1" applyBorder="1" applyAlignment="1">
      <alignment horizontal="center" vertical="center"/>
    </xf>
    <xf numFmtId="0" fontId="11" fillId="4" borderId="26" xfId="1" applyFont="1" applyFill="1" applyBorder="1" applyAlignment="1">
      <alignment horizontal="center" vertical="center"/>
    </xf>
    <xf numFmtId="41" fontId="11" fillId="4" borderId="26" xfId="2" applyFont="1" applyFill="1" applyBorder="1" applyAlignment="1">
      <alignment vertical="center"/>
    </xf>
    <xf numFmtId="41" fontId="11" fillId="4" borderId="26" xfId="3" applyFont="1" applyFill="1" applyBorder="1" applyAlignment="1">
      <alignment horizontal="right" vertical="center"/>
    </xf>
    <xf numFmtId="0" fontId="11" fillId="4" borderId="27" xfId="1" applyFont="1" applyFill="1" applyBorder="1" applyAlignment="1">
      <alignment horizontal="center" vertical="center"/>
    </xf>
    <xf numFmtId="0" fontId="11" fillId="40" borderId="20" xfId="1" applyFont="1" applyFill="1" applyBorder="1" applyAlignment="1">
      <alignment horizontal="center" vertical="center"/>
    </xf>
    <xf numFmtId="41" fontId="11" fillId="0" borderId="86" xfId="2" applyFont="1" applyBorder="1" applyAlignment="1">
      <alignment vertical="center"/>
    </xf>
    <xf numFmtId="41" fontId="11" fillId="0" borderId="12" xfId="2" applyFont="1" applyBorder="1" applyAlignment="1">
      <alignment horizontal="left" vertical="center"/>
    </xf>
    <xf numFmtId="0" fontId="11" fillId="0" borderId="18" xfId="1" applyFont="1" applyBorder="1" applyAlignment="1">
      <alignment horizontal="center" vertical="center" shrinkToFit="1"/>
    </xf>
    <xf numFmtId="0" fontId="52" fillId="2" borderId="18" xfId="0" applyFont="1" applyFill="1" applyBorder="1" applyAlignment="1" applyProtection="1">
      <alignment horizontal="center" vertical="center" wrapText="1"/>
    </xf>
    <xf numFmtId="41" fontId="11" fillId="0" borderId="31" xfId="2" applyFont="1" applyBorder="1" applyAlignment="1">
      <alignment vertical="center"/>
    </xf>
    <xf numFmtId="41" fontId="11" fillId="0" borderId="18" xfId="2" applyFont="1" applyBorder="1" applyAlignment="1">
      <alignment horizontal="left" vertical="center"/>
    </xf>
    <xf numFmtId="3" fontId="52" fillId="2" borderId="23" xfId="0" applyNumberFormat="1" applyFont="1" applyFill="1" applyBorder="1" applyAlignment="1" applyProtection="1">
      <alignment horizontal="right" vertical="center" wrapText="1"/>
    </xf>
    <xf numFmtId="41" fontId="52" fillId="2" borderId="12" xfId="2" applyFont="1" applyFill="1" applyBorder="1" applyAlignment="1" applyProtection="1">
      <alignment horizontal="right" vertical="center" wrapText="1"/>
    </xf>
    <xf numFmtId="0" fontId="53" fillId="3" borderId="195" xfId="1" applyFont="1" applyFill="1" applyBorder="1" applyAlignment="1">
      <alignment horizontal="center" vertical="center"/>
    </xf>
    <xf numFmtId="0" fontId="11" fillId="0" borderId="95" xfId="1" applyFont="1" applyFill="1" applyBorder="1" applyAlignment="1">
      <alignment vertical="top" wrapText="1"/>
    </xf>
    <xf numFmtId="0" fontId="15" fillId="0" borderId="11" xfId="112" applyFont="1" applyBorder="1" applyAlignment="1">
      <alignment vertical="center"/>
    </xf>
    <xf numFmtId="41" fontId="15" fillId="0" borderId="13" xfId="2" applyFont="1" applyBorder="1" applyAlignment="1">
      <alignment horizontal="center" vertical="center"/>
    </xf>
    <xf numFmtId="0" fontId="15" fillId="0" borderId="14" xfId="112" applyFont="1" applyBorder="1" applyAlignment="1">
      <alignment vertical="center"/>
    </xf>
    <xf numFmtId="41" fontId="15" fillId="0" borderId="15" xfId="2" applyFont="1" applyBorder="1" applyAlignment="1">
      <alignment horizontal="center" vertical="center"/>
    </xf>
    <xf numFmtId="0" fontId="15" fillId="0" borderId="17" xfId="112" applyFont="1" applyBorder="1" applyAlignment="1">
      <alignment vertical="center"/>
    </xf>
    <xf numFmtId="41" fontId="15" fillId="0" borderId="19" xfId="112" applyNumberFormat="1" applyFont="1" applyBorder="1" applyAlignment="1">
      <alignment horizontal="center" vertical="center"/>
    </xf>
    <xf numFmtId="41" fontId="15" fillId="0" borderId="0" xfId="2" applyFont="1" applyAlignment="1">
      <alignment vertical="center"/>
    </xf>
    <xf numFmtId="3" fontId="54" fillId="2" borderId="55" xfId="0" applyNumberFormat="1" applyFont="1" applyFill="1" applyBorder="1" applyAlignment="1" applyProtection="1">
      <alignment horizontal="center" vertical="center" wrapText="1"/>
    </xf>
    <xf numFmtId="41" fontId="11" fillId="0" borderId="0" xfId="2" applyFont="1" applyAlignment="1">
      <alignment horizontal="center" vertical="center"/>
    </xf>
    <xf numFmtId="41" fontId="11" fillId="41" borderId="110" xfId="2" applyFont="1" applyFill="1" applyBorder="1" applyAlignment="1">
      <alignment horizontal="left" vertical="center"/>
    </xf>
    <xf numFmtId="3" fontId="15" fillId="43" borderId="71" xfId="3" applyNumberFormat="1" applyFont="1" applyFill="1" applyBorder="1" applyAlignment="1" applyProtection="1">
      <alignment horizontal="center" vertical="center" shrinkToFit="1"/>
      <protection locked="0"/>
    </xf>
    <xf numFmtId="3" fontId="15" fillId="43" borderId="72" xfId="3" applyNumberFormat="1" applyFont="1" applyFill="1" applyBorder="1" applyAlignment="1" applyProtection="1">
      <alignment horizontal="right" vertical="center" shrinkToFit="1"/>
      <protection locked="0"/>
    </xf>
    <xf numFmtId="3" fontId="59" fillId="0" borderId="0" xfId="3" applyNumberFormat="1" applyFont="1" applyFill="1" applyBorder="1" applyAlignment="1" applyProtection="1">
      <alignment horizontal="center" vertical="center" shrinkToFit="1"/>
      <protection locked="0"/>
    </xf>
    <xf numFmtId="3" fontId="59" fillId="0" borderId="0" xfId="3" applyNumberFormat="1" applyFont="1" applyFill="1" applyBorder="1" applyAlignment="1" applyProtection="1">
      <alignment horizontal="right" vertical="center" shrinkToFit="1"/>
      <protection locked="0"/>
    </xf>
    <xf numFmtId="41" fontId="59" fillId="0" borderId="0" xfId="2" applyFont="1" applyFill="1">
      <alignment vertical="center"/>
    </xf>
    <xf numFmtId="0" fontId="59" fillId="0" borderId="0" xfId="0" applyFont="1" applyFill="1">
      <alignment vertical="center"/>
    </xf>
    <xf numFmtId="179" fontId="60" fillId="0" borderId="2" xfId="0" applyNumberFormat="1" applyFont="1" applyFill="1" applyBorder="1" applyAlignment="1">
      <alignment horizontal="right" vertical="center" wrapText="1"/>
    </xf>
    <xf numFmtId="41" fontId="45" fillId="0" borderId="2" xfId="2" applyFont="1" applyFill="1" applyBorder="1" applyAlignment="1">
      <alignment horizontal="right" vertical="center" wrapText="1"/>
    </xf>
    <xf numFmtId="41" fontId="52" fillId="2" borderId="23" xfId="2" applyFont="1" applyFill="1" applyBorder="1" applyAlignment="1" applyProtection="1">
      <alignment horizontal="right" vertical="center" wrapText="1"/>
    </xf>
    <xf numFmtId="0" fontId="11" fillId="0" borderId="86" xfId="1" applyFont="1" applyBorder="1" applyAlignment="1">
      <alignment horizontal="center" vertical="center" shrinkToFit="1"/>
    </xf>
    <xf numFmtId="41" fontId="52" fillId="2" borderId="5" xfId="2" applyFont="1" applyFill="1" applyBorder="1" applyAlignment="1" applyProtection="1">
      <alignment horizontal="right" vertical="center" wrapText="1"/>
    </xf>
    <xf numFmtId="0" fontId="16" fillId="5" borderId="189" xfId="112" applyFont="1" applyFill="1" applyBorder="1" applyAlignment="1">
      <alignment horizontal="center" vertical="center" shrinkToFit="1"/>
    </xf>
    <xf numFmtId="0" fontId="16" fillId="5" borderId="190" xfId="112" applyFont="1" applyFill="1" applyBorder="1" applyAlignment="1">
      <alignment horizontal="center" vertical="center" shrinkToFit="1"/>
    </xf>
    <xf numFmtId="0" fontId="16" fillId="0" borderId="186" xfId="112" applyFont="1" applyFill="1" applyBorder="1" applyAlignment="1">
      <alignment horizontal="center" vertical="center" shrinkToFit="1"/>
    </xf>
    <xf numFmtId="182" fontId="56" fillId="0" borderId="142" xfId="0" applyNumberFormat="1" applyFont="1" applyBorder="1" applyAlignment="1">
      <alignment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35" xfId="0" applyFont="1" applyFill="1" applyBorder="1" applyAlignment="1">
      <alignment horizontal="left" vertical="center" wrapText="1"/>
    </xf>
    <xf numFmtId="41" fontId="15" fillId="0" borderId="0" xfId="2" applyFont="1" applyAlignment="1">
      <alignment horizontal="center" vertical="center"/>
    </xf>
    <xf numFmtId="41" fontId="15" fillId="0" borderId="0" xfId="2" applyFont="1" applyFill="1" applyAlignment="1">
      <alignment vertical="center"/>
    </xf>
    <xf numFmtId="179" fontId="61" fillId="0" borderId="2" xfId="0" applyNumberFormat="1" applyFont="1" applyFill="1" applyBorder="1" applyAlignment="1">
      <alignment horizontal="right" vertical="center" wrapText="1"/>
    </xf>
    <xf numFmtId="41" fontId="11" fillId="40" borderId="5" xfId="2" applyFont="1" applyFill="1" applyBorder="1" applyAlignment="1">
      <alignment horizontal="left" vertical="center"/>
    </xf>
    <xf numFmtId="41" fontId="11" fillId="40" borderId="5" xfId="2" applyFont="1" applyFill="1" applyBorder="1" applyAlignment="1">
      <alignment horizontal="center" vertical="center"/>
    </xf>
    <xf numFmtId="41" fontId="11" fillId="0" borderId="5" xfId="2" applyFont="1" applyBorder="1" applyAlignment="1">
      <alignment horizontal="left" vertical="center"/>
    </xf>
    <xf numFmtId="184" fontId="15" fillId="0" borderId="0" xfId="112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41" fontId="46" fillId="37" borderId="115" xfId="2" applyFont="1" applyFill="1" applyBorder="1" applyAlignment="1">
      <alignment horizontal="center" vertical="center" shrinkToFit="1"/>
    </xf>
    <xf numFmtId="41" fontId="46" fillId="37" borderId="112" xfId="2" applyFont="1" applyFill="1" applyBorder="1" applyAlignment="1">
      <alignment horizontal="center" vertical="center" shrinkToFit="1"/>
    </xf>
    <xf numFmtId="41" fontId="46" fillId="37" borderId="111" xfId="2" applyFont="1" applyFill="1" applyBorder="1" applyAlignment="1">
      <alignment horizontal="center" vertical="center" shrinkToFit="1"/>
    </xf>
    <xf numFmtId="0" fontId="47" fillId="0" borderId="0" xfId="0" applyFont="1" applyAlignment="1">
      <alignment horizontal="center" vertical="center"/>
    </xf>
    <xf numFmtId="41" fontId="45" fillId="0" borderId="23" xfId="2" applyFont="1" applyFill="1" applyBorder="1" applyAlignment="1">
      <alignment horizontal="left" vertical="center" shrinkToFit="1"/>
    </xf>
    <xf numFmtId="41" fontId="45" fillId="0" borderId="7" xfId="2" applyFont="1" applyFill="1" applyBorder="1" applyAlignment="1">
      <alignment horizontal="left" vertical="center" shrinkToFit="1"/>
    </xf>
    <xf numFmtId="41" fontId="46" fillId="5" borderId="117" xfId="2" applyFont="1" applyFill="1" applyBorder="1" applyAlignment="1">
      <alignment horizontal="center" vertical="center" shrinkToFit="1"/>
    </xf>
    <xf numFmtId="41" fontId="46" fillId="5" borderId="113" xfId="2" applyFont="1" applyFill="1" applyBorder="1" applyAlignment="1">
      <alignment horizontal="center" vertical="center" shrinkToFit="1"/>
    </xf>
    <xf numFmtId="41" fontId="46" fillId="5" borderId="116" xfId="2" applyFont="1" applyFill="1" applyBorder="1" applyAlignment="1">
      <alignment horizontal="center" vertical="center" shrinkToFit="1"/>
    </xf>
    <xf numFmtId="41" fontId="46" fillId="5" borderId="108" xfId="2" applyFont="1" applyFill="1" applyBorder="1" applyAlignment="1">
      <alignment horizontal="center" vertical="center" shrinkToFit="1"/>
    </xf>
    <xf numFmtId="41" fontId="46" fillId="5" borderId="109" xfId="2" applyFont="1" applyFill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5" fillId="3" borderId="107" xfId="0" applyFont="1" applyFill="1" applyBorder="1" applyAlignment="1">
      <alignment horizontal="center" vertical="center" wrapText="1"/>
    </xf>
    <xf numFmtId="0" fontId="25" fillId="3" borderId="39" xfId="0" applyFont="1" applyFill="1" applyBorder="1" applyAlignment="1">
      <alignment horizontal="center" vertical="center" wrapText="1"/>
    </xf>
    <xf numFmtId="0" fontId="25" fillId="3" borderId="64" xfId="0" applyFont="1" applyFill="1" applyBorder="1" applyAlignment="1">
      <alignment horizontal="center" vertical="center" wrapText="1"/>
    </xf>
    <xf numFmtId="0" fontId="25" fillId="3" borderId="95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5" fillId="3" borderId="61" xfId="0" applyFont="1" applyFill="1" applyBorder="1" applyAlignment="1">
      <alignment horizontal="center" vertical="center" wrapText="1"/>
    </xf>
    <xf numFmtId="0" fontId="25" fillId="3" borderId="96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5" fillId="3" borderId="4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1" fillId="5" borderId="13" xfId="1" applyFont="1" applyFill="1" applyBorder="1" applyAlignment="1">
      <alignment horizontal="center" vertical="center" wrapText="1"/>
    </xf>
    <xf numFmtId="0" fontId="11" fillId="5" borderId="15" xfId="1" applyFont="1" applyFill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1" fillId="0" borderId="10" xfId="1" applyFont="1" applyBorder="1" applyAlignment="1">
      <alignment horizontal="right" vertical="center"/>
    </xf>
    <xf numFmtId="0" fontId="11" fillId="5" borderId="11" xfId="1" applyFont="1" applyFill="1" applyBorder="1" applyAlignment="1">
      <alignment horizontal="center" vertical="center"/>
    </xf>
    <xf numFmtId="0" fontId="11" fillId="5" borderId="12" xfId="1" applyFont="1" applyFill="1" applyBorder="1" applyAlignment="1">
      <alignment horizontal="center" vertical="center"/>
    </xf>
    <xf numFmtId="0" fontId="11" fillId="5" borderId="12" xfId="1" applyFont="1" applyFill="1" applyBorder="1" applyAlignment="1">
      <alignment horizontal="center" vertical="center" wrapText="1"/>
    </xf>
    <xf numFmtId="0" fontId="11" fillId="5" borderId="5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1" fillId="0" borderId="111" xfId="1" applyFont="1" applyBorder="1" applyAlignment="1">
      <alignment horizontal="center" vertical="center"/>
    </xf>
    <xf numFmtId="0" fontId="11" fillId="0" borderId="135" xfId="1" applyFont="1" applyBorder="1" applyAlignment="1">
      <alignment horizontal="center" vertical="center"/>
    </xf>
    <xf numFmtId="0" fontId="11" fillId="4" borderId="117" xfId="1" applyFont="1" applyFill="1" applyBorder="1" applyAlignment="1">
      <alignment horizontal="center" vertical="center"/>
    </xf>
    <xf numFmtId="0" fontId="11" fillId="4" borderId="113" xfId="1" applyFont="1" applyFill="1" applyBorder="1" applyAlignment="1">
      <alignment horizontal="center" vertical="center"/>
    </xf>
    <xf numFmtId="0" fontId="53" fillId="3" borderId="111" xfId="1" applyFont="1" applyFill="1" applyBorder="1" applyAlignment="1">
      <alignment horizontal="center" vertical="center"/>
    </xf>
    <xf numFmtId="0" fontId="53" fillId="3" borderId="134" xfId="1" applyFont="1" applyFill="1" applyBorder="1" applyAlignment="1">
      <alignment horizontal="center" vertical="center"/>
    </xf>
    <xf numFmtId="0" fontId="53" fillId="3" borderId="135" xfId="1" applyFont="1" applyFill="1" applyBorder="1" applyAlignment="1">
      <alignment horizontal="center" vertical="center"/>
    </xf>
    <xf numFmtId="0" fontId="11" fillId="4" borderId="22" xfId="1" applyFont="1" applyFill="1" applyBorder="1" applyAlignment="1">
      <alignment horizontal="center" vertical="center"/>
    </xf>
    <xf numFmtId="0" fontId="11" fillId="4" borderId="23" xfId="1" applyFont="1" applyFill="1" applyBorder="1" applyAlignment="1">
      <alignment horizontal="center" vertical="center"/>
    </xf>
    <xf numFmtId="0" fontId="11" fillId="0" borderId="95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57" fillId="5" borderId="12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>
      <alignment horizontal="center" vertical="center" wrapText="1"/>
    </xf>
    <xf numFmtId="0" fontId="15" fillId="3" borderId="51" xfId="0" applyFont="1" applyFill="1" applyBorder="1" applyAlignment="1">
      <alignment horizontal="center" vertical="center" wrapText="1"/>
    </xf>
    <xf numFmtId="176" fontId="15" fillId="3" borderId="31" xfId="0" applyNumberFormat="1" applyFont="1" applyFill="1" applyBorder="1" applyAlignment="1">
      <alignment horizontal="center" vertical="center" wrapText="1"/>
    </xf>
    <xf numFmtId="176" fontId="15" fillId="3" borderId="72" xfId="0" applyNumberFormat="1" applyFont="1" applyFill="1" applyBorder="1" applyAlignment="1">
      <alignment horizontal="center" vertical="center" wrapText="1"/>
    </xf>
    <xf numFmtId="0" fontId="15" fillId="0" borderId="136" xfId="0" applyFont="1" applyFill="1" applyBorder="1" applyAlignment="1">
      <alignment vertical="center" wrapText="1"/>
    </xf>
    <xf numFmtId="0" fontId="15" fillId="0" borderId="137" xfId="0" applyFont="1" applyFill="1" applyBorder="1" applyAlignment="1">
      <alignment vertical="center" wrapText="1"/>
    </xf>
    <xf numFmtId="3" fontId="14" fillId="0" borderId="69" xfId="3" applyNumberFormat="1" applyFont="1" applyFill="1" applyBorder="1" applyAlignment="1" applyProtection="1">
      <alignment horizontal="center" vertical="center" shrinkToFit="1"/>
      <protection locked="0"/>
    </xf>
    <xf numFmtId="3" fontId="14" fillId="0" borderId="70" xfId="3" applyNumberFormat="1" applyFont="1" applyFill="1" applyBorder="1" applyAlignment="1" applyProtection="1">
      <alignment horizontal="center" vertical="center" shrinkToFit="1"/>
      <protection locked="0"/>
    </xf>
    <xf numFmtId="3" fontId="15" fillId="0" borderId="138" xfId="3" applyNumberFormat="1" applyFont="1" applyFill="1" applyBorder="1" applyAlignment="1" applyProtection="1">
      <alignment vertical="center" shrinkToFit="1"/>
      <protection locked="0"/>
    </xf>
    <xf numFmtId="3" fontId="15" fillId="0" borderId="139" xfId="3" applyNumberFormat="1" applyFont="1" applyFill="1" applyBorder="1" applyAlignment="1" applyProtection="1">
      <alignment vertical="center" shrinkToFit="1"/>
      <protection locked="0"/>
    </xf>
    <xf numFmtId="178" fontId="15" fillId="0" borderId="154" xfId="0" applyNumberFormat="1" applyFont="1" applyFill="1" applyBorder="1" applyAlignment="1">
      <alignment horizontal="center" vertical="center" wrapText="1"/>
    </xf>
    <xf numFmtId="178" fontId="15" fillId="0" borderId="73" xfId="0" applyNumberFormat="1" applyFont="1" applyFill="1" applyBorder="1" applyAlignment="1">
      <alignment horizontal="center" vertical="center" wrapText="1"/>
    </xf>
    <xf numFmtId="178" fontId="15" fillId="0" borderId="133" xfId="0" applyNumberFormat="1" applyFont="1" applyFill="1" applyBorder="1" applyAlignment="1">
      <alignment horizontal="center" vertical="center" wrapText="1"/>
    </xf>
    <xf numFmtId="178" fontId="15" fillId="0" borderId="83" xfId="0" applyNumberFormat="1" applyFont="1" applyFill="1" applyBorder="1" applyAlignment="1">
      <alignment horizontal="center" vertical="center" wrapText="1"/>
    </xf>
    <xf numFmtId="178" fontId="15" fillId="0" borderId="156" xfId="0" applyNumberFormat="1" applyFont="1" applyFill="1" applyBorder="1" applyAlignment="1">
      <alignment horizontal="center" vertical="center" wrapText="1"/>
    </xf>
    <xf numFmtId="178" fontId="15" fillId="0" borderId="43" xfId="0" applyNumberFormat="1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43" borderId="50" xfId="0" applyFont="1" applyFill="1" applyBorder="1" applyAlignment="1">
      <alignment horizontal="center" vertical="center" wrapText="1"/>
    </xf>
    <xf numFmtId="0" fontId="15" fillId="43" borderId="51" xfId="0" applyFont="1" applyFill="1" applyBorder="1" applyAlignment="1">
      <alignment horizontal="center" vertical="center" wrapText="1"/>
    </xf>
    <xf numFmtId="0" fontId="15" fillId="0" borderId="136" xfId="0" applyFont="1" applyFill="1" applyBorder="1" applyAlignment="1">
      <alignment horizontal="left" vertical="center" wrapText="1"/>
    </xf>
    <xf numFmtId="0" fontId="15" fillId="0" borderId="137" xfId="0" applyFont="1" applyFill="1" applyBorder="1" applyAlignment="1">
      <alignment horizontal="left" vertical="center" wrapText="1"/>
    </xf>
    <xf numFmtId="3" fontId="15" fillId="0" borderId="69" xfId="3" applyNumberFormat="1" applyFont="1" applyFill="1" applyBorder="1" applyAlignment="1" applyProtection="1">
      <alignment horizontal="center" vertical="center" shrinkToFit="1"/>
      <protection locked="0"/>
    </xf>
    <xf numFmtId="3" fontId="15" fillId="0" borderId="70" xfId="3" applyNumberFormat="1" applyFont="1" applyFill="1" applyBorder="1" applyAlignment="1" applyProtection="1">
      <alignment horizontal="center" vertical="center" shrinkToFit="1"/>
      <protection locked="0"/>
    </xf>
    <xf numFmtId="178" fontId="15" fillId="0" borderId="157" xfId="0" applyNumberFormat="1" applyFont="1" applyFill="1" applyBorder="1" applyAlignment="1">
      <alignment horizontal="center" vertical="center" wrapText="1"/>
    </xf>
    <xf numFmtId="0" fontId="59" fillId="0" borderId="0" xfId="0" applyFont="1" applyFill="1" applyAlignment="1">
      <alignment horizontal="left" vertical="center"/>
    </xf>
    <xf numFmtId="0" fontId="15" fillId="5" borderId="56" xfId="0" applyFont="1" applyFill="1" applyBorder="1" applyAlignment="1">
      <alignment horizontal="center" vertical="center" wrapText="1"/>
    </xf>
    <xf numFmtId="0" fontId="15" fillId="5" borderId="57" xfId="0" applyFont="1" applyFill="1" applyBorder="1" applyAlignment="1">
      <alignment horizontal="center" vertical="center" wrapText="1"/>
    </xf>
    <xf numFmtId="0" fontId="15" fillId="5" borderId="33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0" fontId="15" fillId="3" borderId="149" xfId="0" applyFont="1" applyFill="1" applyBorder="1" applyAlignment="1">
      <alignment horizontal="center" vertical="center" wrapText="1"/>
    </xf>
    <xf numFmtId="0" fontId="15" fillId="5" borderId="63" xfId="0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64" xfId="0" applyFont="1" applyFill="1" applyBorder="1" applyAlignment="1">
      <alignment horizontal="center" vertical="center" wrapText="1"/>
    </xf>
    <xf numFmtId="0" fontId="15" fillId="3" borderId="45" xfId="0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47" xfId="0" applyFont="1" applyFill="1" applyBorder="1" applyAlignment="1">
      <alignment horizontal="center" vertical="center" wrapText="1"/>
    </xf>
    <xf numFmtId="41" fontId="15" fillId="5" borderId="56" xfId="2" applyFont="1" applyFill="1" applyBorder="1" applyAlignment="1">
      <alignment horizontal="center" vertical="center" wrapText="1"/>
    </xf>
    <xf numFmtId="41" fontId="15" fillId="5" borderId="57" xfId="2" applyFont="1" applyFill="1" applyBorder="1" applyAlignment="1">
      <alignment horizontal="center" vertical="center" wrapText="1"/>
    </xf>
    <xf numFmtId="41" fontId="15" fillId="5" borderId="67" xfId="2" applyFont="1" applyFill="1" applyBorder="1" applyAlignment="1">
      <alignment horizontal="center" vertical="center" wrapText="1"/>
    </xf>
    <xf numFmtId="0" fontId="15" fillId="0" borderId="10" xfId="112" applyFont="1" applyBorder="1" applyAlignment="1">
      <alignment horizontal="right" vertical="center"/>
    </xf>
    <xf numFmtId="0" fontId="15" fillId="5" borderId="189" xfId="112" applyFont="1" applyFill="1" applyBorder="1" applyAlignment="1">
      <alignment horizontal="center" vertical="center" shrinkToFit="1"/>
    </xf>
    <xf numFmtId="0" fontId="15" fillId="5" borderId="190" xfId="112" applyFont="1" applyFill="1" applyBorder="1" applyAlignment="1">
      <alignment horizontal="center" vertical="center" shrinkToFit="1"/>
    </xf>
    <xf numFmtId="0" fontId="15" fillId="5" borderId="189" xfId="112" applyNumberFormat="1" applyFont="1" applyFill="1" applyBorder="1" applyAlignment="1">
      <alignment horizontal="center" vertical="center" shrinkToFit="1"/>
    </xf>
    <xf numFmtId="0" fontId="15" fillId="5" borderId="191" xfId="112" applyNumberFormat="1" applyFont="1" applyFill="1" applyBorder="1" applyAlignment="1">
      <alignment horizontal="center" vertical="center" shrinkToFit="1"/>
    </xf>
    <xf numFmtId="0" fontId="15" fillId="0" borderId="192" xfId="112" applyFont="1" applyFill="1" applyBorder="1" applyAlignment="1">
      <alignment horizontal="center" vertical="center" wrapText="1"/>
    </xf>
    <xf numFmtId="0" fontId="15" fillId="0" borderId="193" xfId="112" applyFont="1" applyFill="1" applyBorder="1" applyAlignment="1">
      <alignment horizontal="center" vertical="center" wrapText="1"/>
    </xf>
    <xf numFmtId="3" fontId="15" fillId="0" borderId="192" xfId="112" applyNumberFormat="1" applyFont="1" applyFill="1" applyBorder="1" applyAlignment="1">
      <alignment horizontal="center" vertical="center" wrapText="1"/>
    </xf>
    <xf numFmtId="3" fontId="15" fillId="0" borderId="194" xfId="112" applyNumberFormat="1" applyFont="1" applyFill="1" applyBorder="1" applyAlignment="1">
      <alignment horizontal="center" vertical="center" wrapText="1"/>
    </xf>
    <xf numFmtId="0" fontId="16" fillId="0" borderId="8" xfId="112" applyFont="1" applyFill="1" applyBorder="1" applyAlignment="1">
      <alignment horizontal="center" vertical="center" shrinkToFit="1"/>
    </xf>
    <xf numFmtId="0" fontId="16" fillId="0" borderId="9" xfId="112" applyFont="1" applyFill="1" applyBorder="1" applyAlignment="1">
      <alignment horizontal="center" vertical="center" shrinkToFit="1"/>
    </xf>
    <xf numFmtId="0" fontId="16" fillId="0" borderId="31" xfId="112" applyFont="1" applyFill="1" applyBorder="1" applyAlignment="1">
      <alignment horizontal="center" vertical="center" shrinkToFit="1"/>
    </xf>
    <xf numFmtId="0" fontId="16" fillId="0" borderId="32" xfId="112" applyFont="1" applyFill="1" applyBorder="1" applyAlignment="1">
      <alignment horizontal="center" vertical="center" shrinkToFit="1"/>
    </xf>
    <xf numFmtId="0" fontId="15" fillId="0" borderId="0" xfId="112" applyFont="1" applyBorder="1" applyAlignment="1">
      <alignment horizontal="left" vertical="center"/>
    </xf>
    <xf numFmtId="0" fontId="16" fillId="0" borderId="196" xfId="112" applyFont="1" applyFill="1" applyBorder="1" applyAlignment="1">
      <alignment horizontal="center" vertical="center" shrinkToFit="1"/>
    </xf>
    <xf numFmtId="0" fontId="16" fillId="0" borderId="197" xfId="112" applyFont="1" applyFill="1" applyBorder="1" applyAlignment="1">
      <alignment horizontal="center" vertical="center" shrinkToFit="1"/>
    </xf>
    <xf numFmtId="0" fontId="12" fillId="0" borderId="0" xfId="1" applyFont="1" applyBorder="1" applyAlignment="1">
      <alignment horizontal="center" vertical="center" wrapText="1"/>
    </xf>
  </cellXfs>
  <cellStyles count="113">
    <cellStyle name="20% - 강조색1" xfId="23" builtinId="30" customBuiltin="1"/>
    <cellStyle name="20% - 강조색2" xfId="27" builtinId="34" customBuiltin="1"/>
    <cellStyle name="20% - 강조색3" xfId="31" builtinId="38" customBuiltin="1"/>
    <cellStyle name="20% - 강조색4" xfId="35" builtinId="42" customBuiltin="1"/>
    <cellStyle name="20% - 강조색5" xfId="39" builtinId="46" customBuiltin="1"/>
    <cellStyle name="20% - 강조색6" xfId="43" builtinId="50" customBuiltin="1"/>
    <cellStyle name="40% - 강조색1" xfId="24" builtinId="31" customBuiltin="1"/>
    <cellStyle name="40% - 강조색2" xfId="28" builtinId="35" customBuiltin="1"/>
    <cellStyle name="40% - 강조색3" xfId="32" builtinId="39" customBuiltin="1"/>
    <cellStyle name="40% - 강조색4" xfId="36" builtinId="43" customBuiltin="1"/>
    <cellStyle name="40% - 강조색5" xfId="40" builtinId="47" customBuiltin="1"/>
    <cellStyle name="40% - 강조색6" xfId="44" builtinId="51" customBuiltin="1"/>
    <cellStyle name="60% - 강조색1" xfId="25" builtinId="32" customBuiltin="1"/>
    <cellStyle name="60% - 강조색2" xfId="29" builtinId="36" customBuiltin="1"/>
    <cellStyle name="60% - 강조색3" xfId="33" builtinId="40" customBuiltin="1"/>
    <cellStyle name="60% - 강조색4" xfId="37" builtinId="44" customBuiltin="1"/>
    <cellStyle name="60% - 강조색5" xfId="41" builtinId="48" customBuiltin="1"/>
    <cellStyle name="60% - 강조색6" xfId="45" builtinId="52" customBuiltin="1"/>
    <cellStyle name="강조색1" xfId="22" builtinId="29" customBuiltin="1"/>
    <cellStyle name="강조색2" xfId="26" builtinId="33" customBuiltin="1"/>
    <cellStyle name="강조색3" xfId="30" builtinId="37" customBuiltin="1"/>
    <cellStyle name="강조색4" xfId="34" builtinId="41" customBuiltin="1"/>
    <cellStyle name="강조색5" xfId="38" builtinId="45" customBuiltin="1"/>
    <cellStyle name="강조색6" xfId="42" builtinId="49" customBuiltin="1"/>
    <cellStyle name="경고문" xfId="18" builtinId="11" customBuiltin="1"/>
    <cellStyle name="계산" xfId="15" builtinId="22" customBuiltin="1"/>
    <cellStyle name="나쁨" xfId="11" builtinId="27" customBuiltin="1"/>
    <cellStyle name="메모" xfId="19" builtinId="10" customBuiltin="1"/>
    <cellStyle name="보통" xfId="12" builtinId="28" customBuiltin="1"/>
    <cellStyle name="설명 텍스트" xfId="20" builtinId="53" customBuiltin="1"/>
    <cellStyle name="셀 확인" xfId="17" builtinId="23" customBuiltin="1"/>
    <cellStyle name="쉼표 [0]" xfId="2" builtinId="6"/>
    <cellStyle name="쉼표 [0] 2" xfId="3"/>
    <cellStyle name="쉼표 [0] 2 10" xfId="74"/>
    <cellStyle name="쉼표 [0] 2 11" xfId="75"/>
    <cellStyle name="쉼표 [0] 2 12" xfId="76"/>
    <cellStyle name="쉼표 [0] 2 13" xfId="77"/>
    <cellStyle name="쉼표 [0] 2 14" xfId="79"/>
    <cellStyle name="쉼표 [0] 2 15" xfId="80"/>
    <cellStyle name="쉼표 [0] 2 16" xfId="78"/>
    <cellStyle name="쉼표 [0] 2 17" xfId="81"/>
    <cellStyle name="쉼표 [0] 2 18" xfId="82"/>
    <cellStyle name="쉼표 [0] 2 19" xfId="83"/>
    <cellStyle name="쉼표 [0] 2 2" xfId="49"/>
    <cellStyle name="쉼표 [0] 2 2 2" xfId="66"/>
    <cellStyle name="쉼표 [0] 2 20" xfId="84"/>
    <cellStyle name="쉼표 [0] 2 21" xfId="85"/>
    <cellStyle name="쉼표 [0] 2 22" xfId="86"/>
    <cellStyle name="쉼표 [0] 2 23" xfId="87"/>
    <cellStyle name="쉼표 [0] 2 24" xfId="88"/>
    <cellStyle name="쉼표 [0] 2 25" xfId="89"/>
    <cellStyle name="쉼표 [0] 2 26" xfId="90"/>
    <cellStyle name="쉼표 [0] 2 27" xfId="91"/>
    <cellStyle name="쉼표 [0] 2 28" xfId="92"/>
    <cellStyle name="쉼표 [0] 2 29" xfId="95"/>
    <cellStyle name="쉼표 [0] 2 3" xfId="67"/>
    <cellStyle name="쉼표 [0] 2 30" xfId="97"/>
    <cellStyle name="쉼표 [0] 2 31" xfId="106"/>
    <cellStyle name="쉼표 [0] 2 32" xfId="107"/>
    <cellStyle name="쉼표 [0] 2 33" xfId="94"/>
    <cellStyle name="쉼표 [0] 2 34" xfId="93"/>
    <cellStyle name="쉼표 [0] 2 35" xfId="96"/>
    <cellStyle name="쉼표 [0] 2 36" xfId="99"/>
    <cellStyle name="쉼표 [0] 2 37" xfId="104"/>
    <cellStyle name="쉼표 [0] 2 38" xfId="109"/>
    <cellStyle name="쉼표 [0] 2 39" xfId="100"/>
    <cellStyle name="쉼표 [0] 2 4" xfId="70"/>
    <cellStyle name="쉼표 [0] 2 40" xfId="103"/>
    <cellStyle name="쉼표 [0] 2 41" xfId="98"/>
    <cellStyle name="쉼표 [0] 2 42" xfId="105"/>
    <cellStyle name="쉼표 [0] 2 43" xfId="108"/>
    <cellStyle name="쉼표 [0] 2 44" xfId="101"/>
    <cellStyle name="쉼표 [0] 2 45" xfId="102"/>
    <cellStyle name="쉼표 [0] 2 46" xfId="63"/>
    <cellStyle name="쉼표 [0] 2 47" xfId="111"/>
    <cellStyle name="쉼표 [0] 2 48" xfId="48"/>
    <cellStyle name="쉼표 [0] 2 5" xfId="68"/>
    <cellStyle name="쉼표 [0] 2 6" xfId="69"/>
    <cellStyle name="쉼표 [0] 2 7" xfId="71"/>
    <cellStyle name="쉼표 [0] 2 8" xfId="72"/>
    <cellStyle name="쉼표 [0] 2 9" xfId="73"/>
    <cellStyle name="쉼표 [0] 3" xfId="50"/>
    <cellStyle name="쉼표 [0] 3 2" xfId="62"/>
    <cellStyle name="쉼표 [0] 4" xfId="47"/>
    <cellStyle name="연결된 셀" xfId="16" builtinId="24" customBuiltin="1"/>
    <cellStyle name="요약" xfId="21" builtinId="25" customBuiltin="1"/>
    <cellStyle name="입력" xfId="13" builtinId="20" customBuiltin="1"/>
    <cellStyle name="제목" xfId="5" builtinId="15" customBuiltin="1"/>
    <cellStyle name="제목 1" xfId="6" builtinId="16" customBuiltin="1"/>
    <cellStyle name="제목 2" xfId="7" builtinId="17" customBuiltin="1"/>
    <cellStyle name="제목 3" xfId="8" builtinId="18" customBuiltin="1"/>
    <cellStyle name="제목 4" xfId="9" builtinId="19" customBuiltin="1"/>
    <cellStyle name="좋음" xfId="10" builtinId="26" customBuiltin="1"/>
    <cellStyle name="출력" xfId="14" builtinId="21" customBuiltin="1"/>
    <cellStyle name="통화 [0] 2" xfId="4"/>
    <cellStyle name="통화 [0] 2 2" xfId="65"/>
    <cellStyle name="통화 [0] 2 3" xfId="51"/>
    <cellStyle name="통화 [0] 3" xfId="52"/>
    <cellStyle name="표준" xfId="0" builtinId="0"/>
    <cellStyle name="표준 2" xfId="1"/>
    <cellStyle name="표준 2 2" xfId="55"/>
    <cellStyle name="표준 2 3" xfId="58"/>
    <cellStyle name="표준 2 4" xfId="64"/>
    <cellStyle name="표준 2 5" xfId="110"/>
    <cellStyle name="표준 2 6" xfId="53"/>
    <cellStyle name="표준 3" xfId="54"/>
    <cellStyle name="표준 3 2" xfId="56"/>
    <cellStyle name="표준 3 3" xfId="61"/>
    <cellStyle name="표준 4" xfId="46"/>
    <cellStyle name="표준 5" xfId="57"/>
    <cellStyle name="표준 6" xfId="59"/>
    <cellStyle name="표준 7" xfId="60"/>
    <cellStyle name="표준_2006하반기후원사용보고" xfId="112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</xdr:row>
      <xdr:rowOff>133350</xdr:rowOff>
    </xdr:from>
    <xdr:to>
      <xdr:col>8</xdr:col>
      <xdr:colOff>0</xdr:colOff>
      <xdr:row>6</xdr:row>
      <xdr:rowOff>0</xdr:rowOff>
    </xdr:to>
    <xdr:sp macro="" textlink="">
      <xdr:nvSpPr>
        <xdr:cNvPr id="2" name="WordArt 1">
          <a:extLst>
            <a:ext uri="{FF2B5EF4-FFF2-40B4-BE49-F238E27FC236}">
              <a16:creationId xmlns="" xmlns:a16="http://schemas.microsoft.com/office/drawing/2014/main" id="{89538B83-2282-4987-ABA4-4978A97A3E51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1552575" y="895350"/>
          <a:ext cx="8067675" cy="41719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ko-KR" altLang="en-US" sz="3600" u="sng" strike="sngStrike" kern="10" cap="small" spc="0" normalizeH="1">
            <a:ln>
              <a:noFill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궁서체" panose="02030609000101010101" pitchFamily="17" charset="-127"/>
            <a:ea typeface="궁서체" panose="02030609000101010101" pitchFamily="17" charset="-12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"/>
  <sheetViews>
    <sheetView topLeftCell="A4" zoomScaleNormal="100" zoomScaleSheetLayoutView="90" workbookViewId="0">
      <selection activeCell="J10" sqref="J10"/>
    </sheetView>
  </sheetViews>
  <sheetFormatPr defaultRowHeight="13.5" x14ac:dyDescent="0.3"/>
  <cols>
    <col min="1" max="1" width="2" style="2" customWidth="1"/>
    <col min="2" max="7" width="17.75" style="2" customWidth="1"/>
    <col min="8" max="8" width="17.75" style="1" customWidth="1"/>
    <col min="9" max="19" width="9" style="1"/>
    <col min="20" max="256" width="9" style="2"/>
    <col min="257" max="257" width="2" style="2" customWidth="1"/>
    <col min="258" max="264" width="17.75" style="2" customWidth="1"/>
    <col min="265" max="512" width="9" style="2"/>
    <col min="513" max="513" width="2" style="2" customWidth="1"/>
    <col min="514" max="520" width="17.75" style="2" customWidth="1"/>
    <col min="521" max="768" width="9" style="2"/>
    <col min="769" max="769" width="2" style="2" customWidth="1"/>
    <col min="770" max="776" width="17.75" style="2" customWidth="1"/>
    <col min="777" max="1024" width="9" style="2"/>
    <col min="1025" max="1025" width="2" style="2" customWidth="1"/>
    <col min="1026" max="1032" width="17.75" style="2" customWidth="1"/>
    <col min="1033" max="1280" width="9" style="2"/>
    <col min="1281" max="1281" width="2" style="2" customWidth="1"/>
    <col min="1282" max="1288" width="17.75" style="2" customWidth="1"/>
    <col min="1289" max="1536" width="9" style="2"/>
    <col min="1537" max="1537" width="2" style="2" customWidth="1"/>
    <col min="1538" max="1544" width="17.75" style="2" customWidth="1"/>
    <col min="1545" max="1792" width="9" style="2"/>
    <col min="1793" max="1793" width="2" style="2" customWidth="1"/>
    <col min="1794" max="1800" width="17.75" style="2" customWidth="1"/>
    <col min="1801" max="2048" width="9" style="2"/>
    <col min="2049" max="2049" width="2" style="2" customWidth="1"/>
    <col min="2050" max="2056" width="17.75" style="2" customWidth="1"/>
    <col min="2057" max="2304" width="9" style="2"/>
    <col min="2305" max="2305" width="2" style="2" customWidth="1"/>
    <col min="2306" max="2312" width="17.75" style="2" customWidth="1"/>
    <col min="2313" max="2560" width="9" style="2"/>
    <col min="2561" max="2561" width="2" style="2" customWidth="1"/>
    <col min="2562" max="2568" width="17.75" style="2" customWidth="1"/>
    <col min="2569" max="2816" width="9" style="2"/>
    <col min="2817" max="2817" width="2" style="2" customWidth="1"/>
    <col min="2818" max="2824" width="17.75" style="2" customWidth="1"/>
    <col min="2825" max="3072" width="9" style="2"/>
    <col min="3073" max="3073" width="2" style="2" customWidth="1"/>
    <col min="3074" max="3080" width="17.75" style="2" customWidth="1"/>
    <col min="3081" max="3328" width="9" style="2"/>
    <col min="3329" max="3329" width="2" style="2" customWidth="1"/>
    <col min="3330" max="3336" width="17.75" style="2" customWidth="1"/>
    <col min="3337" max="3584" width="9" style="2"/>
    <col min="3585" max="3585" width="2" style="2" customWidth="1"/>
    <col min="3586" max="3592" width="17.75" style="2" customWidth="1"/>
    <col min="3593" max="3840" width="9" style="2"/>
    <col min="3841" max="3841" width="2" style="2" customWidth="1"/>
    <col min="3842" max="3848" width="17.75" style="2" customWidth="1"/>
    <col min="3849" max="4096" width="9" style="2"/>
    <col min="4097" max="4097" width="2" style="2" customWidth="1"/>
    <col min="4098" max="4104" width="17.75" style="2" customWidth="1"/>
    <col min="4105" max="4352" width="9" style="2"/>
    <col min="4353" max="4353" width="2" style="2" customWidth="1"/>
    <col min="4354" max="4360" width="17.75" style="2" customWidth="1"/>
    <col min="4361" max="4608" width="9" style="2"/>
    <col min="4609" max="4609" width="2" style="2" customWidth="1"/>
    <col min="4610" max="4616" width="17.75" style="2" customWidth="1"/>
    <col min="4617" max="4864" width="9" style="2"/>
    <col min="4865" max="4865" width="2" style="2" customWidth="1"/>
    <col min="4866" max="4872" width="17.75" style="2" customWidth="1"/>
    <col min="4873" max="5120" width="9" style="2"/>
    <col min="5121" max="5121" width="2" style="2" customWidth="1"/>
    <col min="5122" max="5128" width="17.75" style="2" customWidth="1"/>
    <col min="5129" max="5376" width="9" style="2"/>
    <col min="5377" max="5377" width="2" style="2" customWidth="1"/>
    <col min="5378" max="5384" width="17.75" style="2" customWidth="1"/>
    <col min="5385" max="5632" width="9" style="2"/>
    <col min="5633" max="5633" width="2" style="2" customWidth="1"/>
    <col min="5634" max="5640" width="17.75" style="2" customWidth="1"/>
    <col min="5641" max="5888" width="9" style="2"/>
    <col min="5889" max="5889" width="2" style="2" customWidth="1"/>
    <col min="5890" max="5896" width="17.75" style="2" customWidth="1"/>
    <col min="5897" max="6144" width="9" style="2"/>
    <col min="6145" max="6145" width="2" style="2" customWidth="1"/>
    <col min="6146" max="6152" width="17.75" style="2" customWidth="1"/>
    <col min="6153" max="6400" width="9" style="2"/>
    <col min="6401" max="6401" width="2" style="2" customWidth="1"/>
    <col min="6402" max="6408" width="17.75" style="2" customWidth="1"/>
    <col min="6409" max="6656" width="9" style="2"/>
    <col min="6657" max="6657" width="2" style="2" customWidth="1"/>
    <col min="6658" max="6664" width="17.75" style="2" customWidth="1"/>
    <col min="6665" max="6912" width="9" style="2"/>
    <col min="6913" max="6913" width="2" style="2" customWidth="1"/>
    <col min="6914" max="6920" width="17.75" style="2" customWidth="1"/>
    <col min="6921" max="7168" width="9" style="2"/>
    <col min="7169" max="7169" width="2" style="2" customWidth="1"/>
    <col min="7170" max="7176" width="17.75" style="2" customWidth="1"/>
    <col min="7177" max="7424" width="9" style="2"/>
    <col min="7425" max="7425" width="2" style="2" customWidth="1"/>
    <col min="7426" max="7432" width="17.75" style="2" customWidth="1"/>
    <col min="7433" max="7680" width="9" style="2"/>
    <col min="7681" max="7681" width="2" style="2" customWidth="1"/>
    <col min="7682" max="7688" width="17.75" style="2" customWidth="1"/>
    <col min="7689" max="7936" width="9" style="2"/>
    <col min="7937" max="7937" width="2" style="2" customWidth="1"/>
    <col min="7938" max="7944" width="17.75" style="2" customWidth="1"/>
    <col min="7945" max="8192" width="9" style="2"/>
    <col min="8193" max="8193" width="2" style="2" customWidth="1"/>
    <col min="8194" max="8200" width="17.75" style="2" customWidth="1"/>
    <col min="8201" max="8448" width="9" style="2"/>
    <col min="8449" max="8449" width="2" style="2" customWidth="1"/>
    <col min="8450" max="8456" width="17.75" style="2" customWidth="1"/>
    <col min="8457" max="8704" width="9" style="2"/>
    <col min="8705" max="8705" width="2" style="2" customWidth="1"/>
    <col min="8706" max="8712" width="17.75" style="2" customWidth="1"/>
    <col min="8713" max="8960" width="9" style="2"/>
    <col min="8961" max="8961" width="2" style="2" customWidth="1"/>
    <col min="8962" max="8968" width="17.75" style="2" customWidth="1"/>
    <col min="8969" max="9216" width="9" style="2"/>
    <col min="9217" max="9217" width="2" style="2" customWidth="1"/>
    <col min="9218" max="9224" width="17.75" style="2" customWidth="1"/>
    <col min="9225" max="9472" width="9" style="2"/>
    <col min="9473" max="9473" width="2" style="2" customWidth="1"/>
    <col min="9474" max="9480" width="17.75" style="2" customWidth="1"/>
    <col min="9481" max="9728" width="9" style="2"/>
    <col min="9729" max="9729" width="2" style="2" customWidth="1"/>
    <col min="9730" max="9736" width="17.75" style="2" customWidth="1"/>
    <col min="9737" max="9984" width="9" style="2"/>
    <col min="9985" max="9985" width="2" style="2" customWidth="1"/>
    <col min="9986" max="9992" width="17.75" style="2" customWidth="1"/>
    <col min="9993" max="10240" width="9" style="2"/>
    <col min="10241" max="10241" width="2" style="2" customWidth="1"/>
    <col min="10242" max="10248" width="17.75" style="2" customWidth="1"/>
    <col min="10249" max="10496" width="9" style="2"/>
    <col min="10497" max="10497" width="2" style="2" customWidth="1"/>
    <col min="10498" max="10504" width="17.75" style="2" customWidth="1"/>
    <col min="10505" max="10752" width="9" style="2"/>
    <col min="10753" max="10753" width="2" style="2" customWidth="1"/>
    <col min="10754" max="10760" width="17.75" style="2" customWidth="1"/>
    <col min="10761" max="11008" width="9" style="2"/>
    <col min="11009" max="11009" width="2" style="2" customWidth="1"/>
    <col min="11010" max="11016" width="17.75" style="2" customWidth="1"/>
    <col min="11017" max="11264" width="9" style="2"/>
    <col min="11265" max="11265" width="2" style="2" customWidth="1"/>
    <col min="11266" max="11272" width="17.75" style="2" customWidth="1"/>
    <col min="11273" max="11520" width="9" style="2"/>
    <col min="11521" max="11521" width="2" style="2" customWidth="1"/>
    <col min="11522" max="11528" width="17.75" style="2" customWidth="1"/>
    <col min="11529" max="11776" width="9" style="2"/>
    <col min="11777" max="11777" width="2" style="2" customWidth="1"/>
    <col min="11778" max="11784" width="17.75" style="2" customWidth="1"/>
    <col min="11785" max="12032" width="9" style="2"/>
    <col min="12033" max="12033" width="2" style="2" customWidth="1"/>
    <col min="12034" max="12040" width="17.75" style="2" customWidth="1"/>
    <col min="12041" max="12288" width="9" style="2"/>
    <col min="12289" max="12289" width="2" style="2" customWidth="1"/>
    <col min="12290" max="12296" width="17.75" style="2" customWidth="1"/>
    <col min="12297" max="12544" width="9" style="2"/>
    <col min="12545" max="12545" width="2" style="2" customWidth="1"/>
    <col min="12546" max="12552" width="17.75" style="2" customWidth="1"/>
    <col min="12553" max="12800" width="9" style="2"/>
    <col min="12801" max="12801" width="2" style="2" customWidth="1"/>
    <col min="12802" max="12808" width="17.75" style="2" customWidth="1"/>
    <col min="12809" max="13056" width="9" style="2"/>
    <col min="13057" max="13057" width="2" style="2" customWidth="1"/>
    <col min="13058" max="13064" width="17.75" style="2" customWidth="1"/>
    <col min="13065" max="13312" width="9" style="2"/>
    <col min="13313" max="13313" width="2" style="2" customWidth="1"/>
    <col min="13314" max="13320" width="17.75" style="2" customWidth="1"/>
    <col min="13321" max="13568" width="9" style="2"/>
    <col min="13569" max="13569" width="2" style="2" customWidth="1"/>
    <col min="13570" max="13576" width="17.75" style="2" customWidth="1"/>
    <col min="13577" max="13824" width="9" style="2"/>
    <col min="13825" max="13825" width="2" style="2" customWidth="1"/>
    <col min="13826" max="13832" width="17.75" style="2" customWidth="1"/>
    <col min="13833" max="14080" width="9" style="2"/>
    <col min="14081" max="14081" width="2" style="2" customWidth="1"/>
    <col min="14082" max="14088" width="17.75" style="2" customWidth="1"/>
    <col min="14089" max="14336" width="9" style="2"/>
    <col min="14337" max="14337" width="2" style="2" customWidth="1"/>
    <col min="14338" max="14344" width="17.75" style="2" customWidth="1"/>
    <col min="14345" max="14592" width="9" style="2"/>
    <col min="14593" max="14593" width="2" style="2" customWidth="1"/>
    <col min="14594" max="14600" width="17.75" style="2" customWidth="1"/>
    <col min="14601" max="14848" width="9" style="2"/>
    <col min="14849" max="14849" width="2" style="2" customWidth="1"/>
    <col min="14850" max="14856" width="17.75" style="2" customWidth="1"/>
    <col min="14857" max="15104" width="9" style="2"/>
    <col min="15105" max="15105" width="2" style="2" customWidth="1"/>
    <col min="15106" max="15112" width="17.75" style="2" customWidth="1"/>
    <col min="15113" max="15360" width="9" style="2"/>
    <col min="15361" max="15361" width="2" style="2" customWidth="1"/>
    <col min="15362" max="15368" width="17.75" style="2" customWidth="1"/>
    <col min="15369" max="15616" width="9" style="2"/>
    <col min="15617" max="15617" width="2" style="2" customWidth="1"/>
    <col min="15618" max="15624" width="17.75" style="2" customWidth="1"/>
    <col min="15625" max="15872" width="9" style="2"/>
    <col min="15873" max="15873" width="2" style="2" customWidth="1"/>
    <col min="15874" max="15880" width="17.75" style="2" customWidth="1"/>
    <col min="15881" max="16128" width="9" style="2"/>
    <col min="16129" max="16129" width="2" style="2" customWidth="1"/>
    <col min="16130" max="16136" width="17.75" style="2" customWidth="1"/>
    <col min="16137" max="16384" width="9" style="2"/>
  </cols>
  <sheetData>
    <row r="1" spans="2:19" ht="60" customHeight="1" x14ac:dyDescent="0.3">
      <c r="B1" s="524"/>
      <c r="C1" s="524"/>
      <c r="D1" s="524"/>
      <c r="E1" s="524"/>
      <c r="F1" s="524"/>
      <c r="G1" s="524"/>
      <c r="H1" s="524"/>
    </row>
    <row r="2" spans="2:19" s="4" customFormat="1" ht="60" customHeight="1" x14ac:dyDescent="0.3">
      <c r="B2" s="525" t="s">
        <v>275</v>
      </c>
      <c r="C2" s="525"/>
      <c r="D2" s="525"/>
      <c r="E2" s="525"/>
      <c r="F2" s="525"/>
      <c r="G2" s="525"/>
      <c r="H2" s="525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2:19" ht="80.099999999999994" customHeight="1" x14ac:dyDescent="0.3">
      <c r="B3" s="524"/>
      <c r="C3" s="524"/>
      <c r="D3" s="524"/>
      <c r="E3" s="524"/>
      <c r="F3" s="524"/>
      <c r="G3" s="524"/>
      <c r="H3" s="524"/>
    </row>
    <row r="4" spans="2:19" ht="60" customHeight="1" x14ac:dyDescent="0.3"/>
    <row r="5" spans="2:19" ht="60" customHeight="1" x14ac:dyDescent="0.3">
      <c r="B5" s="526"/>
      <c r="C5" s="526"/>
      <c r="D5" s="526"/>
      <c r="E5" s="526"/>
      <c r="F5" s="526"/>
      <c r="G5" s="526"/>
      <c r="H5" s="526"/>
    </row>
    <row r="6" spans="2:19" s="4" customFormat="1" ht="80.099999999999994" customHeight="1" x14ac:dyDescent="0.3">
      <c r="B6" s="527" t="s">
        <v>124</v>
      </c>
      <c r="C6" s="525"/>
      <c r="D6" s="525"/>
      <c r="E6" s="525"/>
      <c r="F6" s="525"/>
      <c r="G6" s="525"/>
      <c r="H6" s="525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</sheetData>
  <mergeCells count="5">
    <mergeCell ref="B1:H1"/>
    <mergeCell ref="B2:H2"/>
    <mergeCell ref="B3:H3"/>
    <mergeCell ref="B5:H5"/>
    <mergeCell ref="B6:H6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94" orientation="landscape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zoomScaleNormal="100" workbookViewId="0">
      <selection activeCell="G45" sqref="G45"/>
    </sheetView>
  </sheetViews>
  <sheetFormatPr defaultRowHeight="24.95" customHeight="1" x14ac:dyDescent="0.3"/>
  <cols>
    <col min="1" max="1" width="7.125" style="9" bestFit="1" customWidth="1"/>
    <col min="2" max="2" width="5.25" style="9" customWidth="1"/>
    <col min="3" max="3" width="17.125" style="9" customWidth="1"/>
    <col min="4" max="4" width="19.625" style="9" customWidth="1"/>
    <col min="5" max="5" width="21.25" style="9" customWidth="1"/>
    <col min="6" max="6" width="14.75" style="62" customWidth="1"/>
    <col min="7" max="7" width="16.25" style="62" customWidth="1"/>
    <col min="8" max="8" width="20" style="9" customWidth="1"/>
    <col min="9" max="9" width="14.625" style="257" customWidth="1"/>
    <col min="10" max="10" width="14.625" style="498" customWidth="1"/>
    <col min="11" max="11" width="19.75" style="9" customWidth="1"/>
    <col min="12" max="256" width="9" style="9"/>
    <col min="257" max="257" width="10.375" style="9" customWidth="1"/>
    <col min="258" max="259" width="9.875" style="9" customWidth="1"/>
    <col min="260" max="260" width="12.875" style="9" customWidth="1"/>
    <col min="261" max="261" width="18.375" style="9" customWidth="1"/>
    <col min="262" max="262" width="14.375" style="9" customWidth="1"/>
    <col min="263" max="263" width="16" style="9" bestFit="1" customWidth="1"/>
    <col min="264" max="264" width="15.5" style="9" customWidth="1"/>
    <col min="265" max="512" width="9" style="9"/>
    <col min="513" max="513" width="10.375" style="9" customWidth="1"/>
    <col min="514" max="515" width="9.875" style="9" customWidth="1"/>
    <col min="516" max="516" width="12.875" style="9" customWidth="1"/>
    <col min="517" max="517" width="18.375" style="9" customWidth="1"/>
    <col min="518" max="518" width="14.375" style="9" customWidth="1"/>
    <col min="519" max="519" width="16" style="9" bestFit="1" customWidth="1"/>
    <col min="520" max="520" width="15.5" style="9" customWidth="1"/>
    <col min="521" max="768" width="9" style="9"/>
    <col min="769" max="769" width="10.375" style="9" customWidth="1"/>
    <col min="770" max="771" width="9.875" style="9" customWidth="1"/>
    <col min="772" max="772" width="12.875" style="9" customWidth="1"/>
    <col min="773" max="773" width="18.375" style="9" customWidth="1"/>
    <col min="774" max="774" width="14.375" style="9" customWidth="1"/>
    <col min="775" max="775" width="16" style="9" bestFit="1" customWidth="1"/>
    <col min="776" max="776" width="15.5" style="9" customWidth="1"/>
    <col min="777" max="1024" width="9" style="9"/>
    <col min="1025" max="1025" width="10.375" style="9" customWidth="1"/>
    <col min="1026" max="1027" width="9.875" style="9" customWidth="1"/>
    <col min="1028" max="1028" width="12.875" style="9" customWidth="1"/>
    <col min="1029" max="1029" width="18.375" style="9" customWidth="1"/>
    <col min="1030" max="1030" width="14.375" style="9" customWidth="1"/>
    <col min="1031" max="1031" width="16" style="9" bestFit="1" customWidth="1"/>
    <col min="1032" max="1032" width="15.5" style="9" customWidth="1"/>
    <col min="1033" max="1280" width="9" style="9"/>
    <col min="1281" max="1281" width="10.375" style="9" customWidth="1"/>
    <col min="1282" max="1283" width="9.875" style="9" customWidth="1"/>
    <col min="1284" max="1284" width="12.875" style="9" customWidth="1"/>
    <col min="1285" max="1285" width="18.375" style="9" customWidth="1"/>
    <col min="1286" max="1286" width="14.375" style="9" customWidth="1"/>
    <col min="1287" max="1287" width="16" style="9" bestFit="1" customWidth="1"/>
    <col min="1288" max="1288" width="15.5" style="9" customWidth="1"/>
    <col min="1289" max="1536" width="9" style="9"/>
    <col min="1537" max="1537" width="10.375" style="9" customWidth="1"/>
    <col min="1538" max="1539" width="9.875" style="9" customWidth="1"/>
    <col min="1540" max="1540" width="12.875" style="9" customWidth="1"/>
    <col min="1541" max="1541" width="18.375" style="9" customWidth="1"/>
    <col min="1542" max="1542" width="14.375" style="9" customWidth="1"/>
    <col min="1543" max="1543" width="16" style="9" bestFit="1" customWidth="1"/>
    <col min="1544" max="1544" width="15.5" style="9" customWidth="1"/>
    <col min="1545" max="1792" width="9" style="9"/>
    <col min="1793" max="1793" width="10.375" style="9" customWidth="1"/>
    <col min="1794" max="1795" width="9.875" style="9" customWidth="1"/>
    <col min="1796" max="1796" width="12.875" style="9" customWidth="1"/>
    <col min="1797" max="1797" width="18.375" style="9" customWidth="1"/>
    <col min="1798" max="1798" width="14.375" style="9" customWidth="1"/>
    <col min="1799" max="1799" width="16" style="9" bestFit="1" customWidth="1"/>
    <col min="1800" max="1800" width="15.5" style="9" customWidth="1"/>
    <col min="1801" max="2048" width="9" style="9"/>
    <col min="2049" max="2049" width="10.375" style="9" customWidth="1"/>
    <col min="2050" max="2051" width="9.875" style="9" customWidth="1"/>
    <col min="2052" max="2052" width="12.875" style="9" customWidth="1"/>
    <col min="2053" max="2053" width="18.375" style="9" customWidth="1"/>
    <col min="2054" max="2054" width="14.375" style="9" customWidth="1"/>
    <col min="2055" max="2055" width="16" style="9" bestFit="1" customWidth="1"/>
    <col min="2056" max="2056" width="15.5" style="9" customWidth="1"/>
    <col min="2057" max="2304" width="9" style="9"/>
    <col min="2305" max="2305" width="10.375" style="9" customWidth="1"/>
    <col min="2306" max="2307" width="9.875" style="9" customWidth="1"/>
    <col min="2308" max="2308" width="12.875" style="9" customWidth="1"/>
    <col min="2309" max="2309" width="18.375" style="9" customWidth="1"/>
    <col min="2310" max="2310" width="14.375" style="9" customWidth="1"/>
    <col min="2311" max="2311" width="16" style="9" bestFit="1" customWidth="1"/>
    <col min="2312" max="2312" width="15.5" style="9" customWidth="1"/>
    <col min="2313" max="2560" width="9" style="9"/>
    <col min="2561" max="2561" width="10.375" style="9" customWidth="1"/>
    <col min="2562" max="2563" width="9.875" style="9" customWidth="1"/>
    <col min="2564" max="2564" width="12.875" style="9" customWidth="1"/>
    <col min="2565" max="2565" width="18.375" style="9" customWidth="1"/>
    <col min="2566" max="2566" width="14.375" style="9" customWidth="1"/>
    <col min="2567" max="2567" width="16" style="9" bestFit="1" customWidth="1"/>
    <col min="2568" max="2568" width="15.5" style="9" customWidth="1"/>
    <col min="2569" max="2816" width="9" style="9"/>
    <col min="2817" max="2817" width="10.375" style="9" customWidth="1"/>
    <col min="2818" max="2819" width="9.875" style="9" customWidth="1"/>
    <col min="2820" max="2820" width="12.875" style="9" customWidth="1"/>
    <col min="2821" max="2821" width="18.375" style="9" customWidth="1"/>
    <col min="2822" max="2822" width="14.375" style="9" customWidth="1"/>
    <col min="2823" max="2823" width="16" style="9" bestFit="1" customWidth="1"/>
    <col min="2824" max="2824" width="15.5" style="9" customWidth="1"/>
    <col min="2825" max="3072" width="9" style="9"/>
    <col min="3073" max="3073" width="10.375" style="9" customWidth="1"/>
    <col min="3074" max="3075" width="9.875" style="9" customWidth="1"/>
    <col min="3076" max="3076" width="12.875" style="9" customWidth="1"/>
    <col min="3077" max="3077" width="18.375" style="9" customWidth="1"/>
    <col min="3078" max="3078" width="14.375" style="9" customWidth="1"/>
    <col min="3079" max="3079" width="16" style="9" bestFit="1" customWidth="1"/>
    <col min="3080" max="3080" width="15.5" style="9" customWidth="1"/>
    <col min="3081" max="3328" width="9" style="9"/>
    <col min="3329" max="3329" width="10.375" style="9" customWidth="1"/>
    <col min="3330" max="3331" width="9.875" style="9" customWidth="1"/>
    <col min="3332" max="3332" width="12.875" style="9" customWidth="1"/>
    <col min="3333" max="3333" width="18.375" style="9" customWidth="1"/>
    <col min="3334" max="3334" width="14.375" style="9" customWidth="1"/>
    <col min="3335" max="3335" width="16" style="9" bestFit="1" customWidth="1"/>
    <col min="3336" max="3336" width="15.5" style="9" customWidth="1"/>
    <col min="3337" max="3584" width="9" style="9"/>
    <col min="3585" max="3585" width="10.375" style="9" customWidth="1"/>
    <col min="3586" max="3587" width="9.875" style="9" customWidth="1"/>
    <col min="3588" max="3588" width="12.875" style="9" customWidth="1"/>
    <col min="3589" max="3589" width="18.375" style="9" customWidth="1"/>
    <col min="3590" max="3590" width="14.375" style="9" customWidth="1"/>
    <col min="3591" max="3591" width="16" style="9" bestFit="1" customWidth="1"/>
    <col min="3592" max="3592" width="15.5" style="9" customWidth="1"/>
    <col min="3593" max="3840" width="9" style="9"/>
    <col min="3841" max="3841" width="10.375" style="9" customWidth="1"/>
    <col min="3842" max="3843" width="9.875" style="9" customWidth="1"/>
    <col min="3844" max="3844" width="12.875" style="9" customWidth="1"/>
    <col min="3845" max="3845" width="18.375" style="9" customWidth="1"/>
    <col min="3846" max="3846" width="14.375" style="9" customWidth="1"/>
    <col min="3847" max="3847" width="16" style="9" bestFit="1" customWidth="1"/>
    <col min="3848" max="3848" width="15.5" style="9" customWidth="1"/>
    <col min="3849" max="4096" width="9" style="9"/>
    <col min="4097" max="4097" width="10.375" style="9" customWidth="1"/>
    <col min="4098" max="4099" width="9.875" style="9" customWidth="1"/>
    <col min="4100" max="4100" width="12.875" style="9" customWidth="1"/>
    <col min="4101" max="4101" width="18.375" style="9" customWidth="1"/>
    <col min="4102" max="4102" width="14.375" style="9" customWidth="1"/>
    <col min="4103" max="4103" width="16" style="9" bestFit="1" customWidth="1"/>
    <col min="4104" max="4104" width="15.5" style="9" customWidth="1"/>
    <col min="4105" max="4352" width="9" style="9"/>
    <col min="4353" max="4353" width="10.375" style="9" customWidth="1"/>
    <col min="4354" max="4355" width="9.875" style="9" customWidth="1"/>
    <col min="4356" max="4356" width="12.875" style="9" customWidth="1"/>
    <col min="4357" max="4357" width="18.375" style="9" customWidth="1"/>
    <col min="4358" max="4358" width="14.375" style="9" customWidth="1"/>
    <col min="4359" max="4359" width="16" style="9" bestFit="1" customWidth="1"/>
    <col min="4360" max="4360" width="15.5" style="9" customWidth="1"/>
    <col min="4361" max="4608" width="9" style="9"/>
    <col min="4609" max="4609" width="10.375" style="9" customWidth="1"/>
    <col min="4610" max="4611" width="9.875" style="9" customWidth="1"/>
    <col min="4612" max="4612" width="12.875" style="9" customWidth="1"/>
    <col min="4613" max="4613" width="18.375" style="9" customWidth="1"/>
    <col min="4614" max="4614" width="14.375" style="9" customWidth="1"/>
    <col min="4615" max="4615" width="16" style="9" bestFit="1" customWidth="1"/>
    <col min="4616" max="4616" width="15.5" style="9" customWidth="1"/>
    <col min="4617" max="4864" width="9" style="9"/>
    <col min="4865" max="4865" width="10.375" style="9" customWidth="1"/>
    <col min="4866" max="4867" width="9.875" style="9" customWidth="1"/>
    <col min="4868" max="4868" width="12.875" style="9" customWidth="1"/>
    <col min="4869" max="4869" width="18.375" style="9" customWidth="1"/>
    <col min="4870" max="4870" width="14.375" style="9" customWidth="1"/>
    <col min="4871" max="4871" width="16" style="9" bestFit="1" customWidth="1"/>
    <col min="4872" max="4872" width="15.5" style="9" customWidth="1"/>
    <col min="4873" max="5120" width="9" style="9"/>
    <col min="5121" max="5121" width="10.375" style="9" customWidth="1"/>
    <col min="5122" max="5123" width="9.875" style="9" customWidth="1"/>
    <col min="5124" max="5124" width="12.875" style="9" customWidth="1"/>
    <col min="5125" max="5125" width="18.375" style="9" customWidth="1"/>
    <col min="5126" max="5126" width="14.375" style="9" customWidth="1"/>
    <col min="5127" max="5127" width="16" style="9" bestFit="1" customWidth="1"/>
    <col min="5128" max="5128" width="15.5" style="9" customWidth="1"/>
    <col min="5129" max="5376" width="9" style="9"/>
    <col min="5377" max="5377" width="10.375" style="9" customWidth="1"/>
    <col min="5378" max="5379" width="9.875" style="9" customWidth="1"/>
    <col min="5380" max="5380" width="12.875" style="9" customWidth="1"/>
    <col min="5381" max="5381" width="18.375" style="9" customWidth="1"/>
    <col min="5382" max="5382" width="14.375" style="9" customWidth="1"/>
    <col min="5383" max="5383" width="16" style="9" bestFit="1" customWidth="1"/>
    <col min="5384" max="5384" width="15.5" style="9" customWidth="1"/>
    <col min="5385" max="5632" width="9" style="9"/>
    <col min="5633" max="5633" width="10.375" style="9" customWidth="1"/>
    <col min="5634" max="5635" width="9.875" style="9" customWidth="1"/>
    <col min="5636" max="5636" width="12.875" style="9" customWidth="1"/>
    <col min="5637" max="5637" width="18.375" style="9" customWidth="1"/>
    <col min="5638" max="5638" width="14.375" style="9" customWidth="1"/>
    <col min="5639" max="5639" width="16" style="9" bestFit="1" customWidth="1"/>
    <col min="5640" max="5640" width="15.5" style="9" customWidth="1"/>
    <col min="5641" max="5888" width="9" style="9"/>
    <col min="5889" max="5889" width="10.375" style="9" customWidth="1"/>
    <col min="5890" max="5891" width="9.875" style="9" customWidth="1"/>
    <col min="5892" max="5892" width="12.875" style="9" customWidth="1"/>
    <col min="5893" max="5893" width="18.375" style="9" customWidth="1"/>
    <col min="5894" max="5894" width="14.375" style="9" customWidth="1"/>
    <col min="5895" max="5895" width="16" style="9" bestFit="1" customWidth="1"/>
    <col min="5896" max="5896" width="15.5" style="9" customWidth="1"/>
    <col min="5897" max="6144" width="9" style="9"/>
    <col min="6145" max="6145" width="10.375" style="9" customWidth="1"/>
    <col min="6146" max="6147" width="9.875" style="9" customWidth="1"/>
    <col min="6148" max="6148" width="12.875" style="9" customWidth="1"/>
    <col min="6149" max="6149" width="18.375" style="9" customWidth="1"/>
    <col min="6150" max="6150" width="14.375" style="9" customWidth="1"/>
    <col min="6151" max="6151" width="16" style="9" bestFit="1" customWidth="1"/>
    <col min="6152" max="6152" width="15.5" style="9" customWidth="1"/>
    <col min="6153" max="6400" width="9" style="9"/>
    <col min="6401" max="6401" width="10.375" style="9" customWidth="1"/>
    <col min="6402" max="6403" width="9.875" style="9" customWidth="1"/>
    <col min="6404" max="6404" width="12.875" style="9" customWidth="1"/>
    <col min="6405" max="6405" width="18.375" style="9" customWidth="1"/>
    <col min="6406" max="6406" width="14.375" style="9" customWidth="1"/>
    <col min="6407" max="6407" width="16" style="9" bestFit="1" customWidth="1"/>
    <col min="6408" max="6408" width="15.5" style="9" customWidth="1"/>
    <col min="6409" max="6656" width="9" style="9"/>
    <col min="6657" max="6657" width="10.375" style="9" customWidth="1"/>
    <col min="6658" max="6659" width="9.875" style="9" customWidth="1"/>
    <col min="6660" max="6660" width="12.875" style="9" customWidth="1"/>
    <col min="6661" max="6661" width="18.375" style="9" customWidth="1"/>
    <col min="6662" max="6662" width="14.375" style="9" customWidth="1"/>
    <col min="6663" max="6663" width="16" style="9" bestFit="1" customWidth="1"/>
    <col min="6664" max="6664" width="15.5" style="9" customWidth="1"/>
    <col min="6665" max="6912" width="9" style="9"/>
    <col min="6913" max="6913" width="10.375" style="9" customWidth="1"/>
    <col min="6914" max="6915" width="9.875" style="9" customWidth="1"/>
    <col min="6916" max="6916" width="12.875" style="9" customWidth="1"/>
    <col min="6917" max="6917" width="18.375" style="9" customWidth="1"/>
    <col min="6918" max="6918" width="14.375" style="9" customWidth="1"/>
    <col min="6919" max="6919" width="16" style="9" bestFit="1" customWidth="1"/>
    <col min="6920" max="6920" width="15.5" style="9" customWidth="1"/>
    <col min="6921" max="7168" width="9" style="9"/>
    <col min="7169" max="7169" width="10.375" style="9" customWidth="1"/>
    <col min="7170" max="7171" width="9.875" style="9" customWidth="1"/>
    <col min="7172" max="7172" width="12.875" style="9" customWidth="1"/>
    <col min="7173" max="7173" width="18.375" style="9" customWidth="1"/>
    <col min="7174" max="7174" width="14.375" style="9" customWidth="1"/>
    <col min="7175" max="7175" width="16" style="9" bestFit="1" customWidth="1"/>
    <col min="7176" max="7176" width="15.5" style="9" customWidth="1"/>
    <col min="7177" max="7424" width="9" style="9"/>
    <col min="7425" max="7425" width="10.375" style="9" customWidth="1"/>
    <col min="7426" max="7427" width="9.875" style="9" customWidth="1"/>
    <col min="7428" max="7428" width="12.875" style="9" customWidth="1"/>
    <col min="7429" max="7429" width="18.375" style="9" customWidth="1"/>
    <col min="7430" max="7430" width="14.375" style="9" customWidth="1"/>
    <col min="7431" max="7431" width="16" style="9" bestFit="1" customWidth="1"/>
    <col min="7432" max="7432" width="15.5" style="9" customWidth="1"/>
    <col min="7433" max="7680" width="9" style="9"/>
    <col min="7681" max="7681" width="10.375" style="9" customWidth="1"/>
    <col min="7682" max="7683" width="9.875" style="9" customWidth="1"/>
    <col min="7684" max="7684" width="12.875" style="9" customWidth="1"/>
    <col min="7685" max="7685" width="18.375" style="9" customWidth="1"/>
    <col min="7686" max="7686" width="14.375" style="9" customWidth="1"/>
    <col min="7687" max="7687" width="16" style="9" bestFit="1" customWidth="1"/>
    <col min="7688" max="7688" width="15.5" style="9" customWidth="1"/>
    <col min="7689" max="7936" width="9" style="9"/>
    <col min="7937" max="7937" width="10.375" style="9" customWidth="1"/>
    <col min="7938" max="7939" width="9.875" style="9" customWidth="1"/>
    <col min="7940" max="7940" width="12.875" style="9" customWidth="1"/>
    <col min="7941" max="7941" width="18.375" style="9" customWidth="1"/>
    <col min="7942" max="7942" width="14.375" style="9" customWidth="1"/>
    <col min="7943" max="7943" width="16" style="9" bestFit="1" customWidth="1"/>
    <col min="7944" max="7944" width="15.5" style="9" customWidth="1"/>
    <col min="7945" max="8192" width="9" style="9"/>
    <col min="8193" max="8193" width="10.375" style="9" customWidth="1"/>
    <col min="8194" max="8195" width="9.875" style="9" customWidth="1"/>
    <col min="8196" max="8196" width="12.875" style="9" customWidth="1"/>
    <col min="8197" max="8197" width="18.375" style="9" customWidth="1"/>
    <col min="8198" max="8198" width="14.375" style="9" customWidth="1"/>
    <col min="8199" max="8199" width="16" style="9" bestFit="1" customWidth="1"/>
    <col min="8200" max="8200" width="15.5" style="9" customWidth="1"/>
    <col min="8201" max="8448" width="9" style="9"/>
    <col min="8449" max="8449" width="10.375" style="9" customWidth="1"/>
    <col min="8450" max="8451" width="9.875" style="9" customWidth="1"/>
    <col min="8452" max="8452" width="12.875" style="9" customWidth="1"/>
    <col min="8453" max="8453" width="18.375" style="9" customWidth="1"/>
    <col min="8454" max="8454" width="14.375" style="9" customWidth="1"/>
    <col min="8455" max="8455" width="16" style="9" bestFit="1" customWidth="1"/>
    <col min="8456" max="8456" width="15.5" style="9" customWidth="1"/>
    <col min="8457" max="8704" width="9" style="9"/>
    <col min="8705" max="8705" width="10.375" style="9" customWidth="1"/>
    <col min="8706" max="8707" width="9.875" style="9" customWidth="1"/>
    <col min="8708" max="8708" width="12.875" style="9" customWidth="1"/>
    <col min="8709" max="8709" width="18.375" style="9" customWidth="1"/>
    <col min="8710" max="8710" width="14.375" style="9" customWidth="1"/>
    <col min="8711" max="8711" width="16" style="9" bestFit="1" customWidth="1"/>
    <col min="8712" max="8712" width="15.5" style="9" customWidth="1"/>
    <col min="8713" max="8960" width="9" style="9"/>
    <col min="8961" max="8961" width="10.375" style="9" customWidth="1"/>
    <col min="8962" max="8963" width="9.875" style="9" customWidth="1"/>
    <col min="8964" max="8964" width="12.875" style="9" customWidth="1"/>
    <col min="8965" max="8965" width="18.375" style="9" customWidth="1"/>
    <col min="8966" max="8966" width="14.375" style="9" customWidth="1"/>
    <col min="8967" max="8967" width="16" style="9" bestFit="1" customWidth="1"/>
    <col min="8968" max="8968" width="15.5" style="9" customWidth="1"/>
    <col min="8969" max="9216" width="9" style="9"/>
    <col min="9217" max="9217" width="10.375" style="9" customWidth="1"/>
    <col min="9218" max="9219" width="9.875" style="9" customWidth="1"/>
    <col min="9220" max="9220" width="12.875" style="9" customWidth="1"/>
    <col min="9221" max="9221" width="18.375" style="9" customWidth="1"/>
    <col min="9222" max="9222" width="14.375" style="9" customWidth="1"/>
    <col min="9223" max="9223" width="16" style="9" bestFit="1" customWidth="1"/>
    <col min="9224" max="9224" width="15.5" style="9" customWidth="1"/>
    <col min="9225" max="9472" width="9" style="9"/>
    <col min="9473" max="9473" width="10.375" style="9" customWidth="1"/>
    <col min="9474" max="9475" width="9.875" style="9" customWidth="1"/>
    <col min="9476" max="9476" width="12.875" style="9" customWidth="1"/>
    <col min="9477" max="9477" width="18.375" style="9" customWidth="1"/>
    <col min="9478" max="9478" width="14.375" style="9" customWidth="1"/>
    <col min="9479" max="9479" width="16" style="9" bestFit="1" customWidth="1"/>
    <col min="9480" max="9480" width="15.5" style="9" customWidth="1"/>
    <col min="9481" max="9728" width="9" style="9"/>
    <col min="9729" max="9729" width="10.375" style="9" customWidth="1"/>
    <col min="9730" max="9731" width="9.875" style="9" customWidth="1"/>
    <col min="9732" max="9732" width="12.875" style="9" customWidth="1"/>
    <col min="9733" max="9733" width="18.375" style="9" customWidth="1"/>
    <col min="9734" max="9734" width="14.375" style="9" customWidth="1"/>
    <col min="9735" max="9735" width="16" style="9" bestFit="1" customWidth="1"/>
    <col min="9736" max="9736" width="15.5" style="9" customWidth="1"/>
    <col min="9737" max="9984" width="9" style="9"/>
    <col min="9985" max="9985" width="10.375" style="9" customWidth="1"/>
    <col min="9986" max="9987" width="9.875" style="9" customWidth="1"/>
    <col min="9988" max="9988" width="12.875" style="9" customWidth="1"/>
    <col min="9989" max="9989" width="18.375" style="9" customWidth="1"/>
    <col min="9990" max="9990" width="14.375" style="9" customWidth="1"/>
    <col min="9991" max="9991" width="16" style="9" bestFit="1" customWidth="1"/>
    <col min="9992" max="9992" width="15.5" style="9" customWidth="1"/>
    <col min="9993" max="10240" width="9" style="9"/>
    <col min="10241" max="10241" width="10.375" style="9" customWidth="1"/>
    <col min="10242" max="10243" width="9.875" style="9" customWidth="1"/>
    <col min="10244" max="10244" width="12.875" style="9" customWidth="1"/>
    <col min="10245" max="10245" width="18.375" style="9" customWidth="1"/>
    <col min="10246" max="10246" width="14.375" style="9" customWidth="1"/>
    <col min="10247" max="10247" width="16" style="9" bestFit="1" customWidth="1"/>
    <col min="10248" max="10248" width="15.5" style="9" customWidth="1"/>
    <col min="10249" max="10496" width="9" style="9"/>
    <col min="10497" max="10497" width="10.375" style="9" customWidth="1"/>
    <col min="10498" max="10499" width="9.875" style="9" customWidth="1"/>
    <col min="10500" max="10500" width="12.875" style="9" customWidth="1"/>
    <col min="10501" max="10501" width="18.375" style="9" customWidth="1"/>
    <col min="10502" max="10502" width="14.375" style="9" customWidth="1"/>
    <col min="10503" max="10503" width="16" style="9" bestFit="1" customWidth="1"/>
    <col min="10504" max="10504" width="15.5" style="9" customWidth="1"/>
    <col min="10505" max="10752" width="9" style="9"/>
    <col min="10753" max="10753" width="10.375" style="9" customWidth="1"/>
    <col min="10754" max="10755" width="9.875" style="9" customWidth="1"/>
    <col min="10756" max="10756" width="12.875" style="9" customWidth="1"/>
    <col min="10757" max="10757" width="18.375" style="9" customWidth="1"/>
    <col min="10758" max="10758" width="14.375" style="9" customWidth="1"/>
    <col min="10759" max="10759" width="16" style="9" bestFit="1" customWidth="1"/>
    <col min="10760" max="10760" width="15.5" style="9" customWidth="1"/>
    <col min="10761" max="11008" width="9" style="9"/>
    <col min="11009" max="11009" width="10.375" style="9" customWidth="1"/>
    <col min="11010" max="11011" width="9.875" style="9" customWidth="1"/>
    <col min="11012" max="11012" width="12.875" style="9" customWidth="1"/>
    <col min="11013" max="11013" width="18.375" style="9" customWidth="1"/>
    <col min="11014" max="11014" width="14.375" style="9" customWidth="1"/>
    <col min="11015" max="11015" width="16" style="9" bestFit="1" customWidth="1"/>
    <col min="11016" max="11016" width="15.5" style="9" customWidth="1"/>
    <col min="11017" max="11264" width="9" style="9"/>
    <col min="11265" max="11265" width="10.375" style="9" customWidth="1"/>
    <col min="11266" max="11267" width="9.875" style="9" customWidth="1"/>
    <col min="11268" max="11268" width="12.875" style="9" customWidth="1"/>
    <col min="11269" max="11269" width="18.375" style="9" customWidth="1"/>
    <col min="11270" max="11270" width="14.375" style="9" customWidth="1"/>
    <col min="11271" max="11271" width="16" style="9" bestFit="1" customWidth="1"/>
    <col min="11272" max="11272" width="15.5" style="9" customWidth="1"/>
    <col min="11273" max="11520" width="9" style="9"/>
    <col min="11521" max="11521" width="10.375" style="9" customWidth="1"/>
    <col min="11522" max="11523" width="9.875" style="9" customWidth="1"/>
    <col min="11524" max="11524" width="12.875" style="9" customWidth="1"/>
    <col min="11525" max="11525" width="18.375" style="9" customWidth="1"/>
    <col min="11526" max="11526" width="14.375" style="9" customWidth="1"/>
    <col min="11527" max="11527" width="16" style="9" bestFit="1" customWidth="1"/>
    <col min="11528" max="11528" width="15.5" style="9" customWidth="1"/>
    <col min="11529" max="11776" width="9" style="9"/>
    <col min="11777" max="11777" width="10.375" style="9" customWidth="1"/>
    <col min="11778" max="11779" width="9.875" style="9" customWidth="1"/>
    <col min="11780" max="11780" width="12.875" style="9" customWidth="1"/>
    <col min="11781" max="11781" width="18.375" style="9" customWidth="1"/>
    <col min="11782" max="11782" width="14.375" style="9" customWidth="1"/>
    <col min="11783" max="11783" width="16" style="9" bestFit="1" customWidth="1"/>
    <col min="11784" max="11784" width="15.5" style="9" customWidth="1"/>
    <col min="11785" max="12032" width="9" style="9"/>
    <col min="12033" max="12033" width="10.375" style="9" customWidth="1"/>
    <col min="12034" max="12035" width="9.875" style="9" customWidth="1"/>
    <col min="12036" max="12036" width="12.875" style="9" customWidth="1"/>
    <col min="12037" max="12037" width="18.375" style="9" customWidth="1"/>
    <col min="12038" max="12038" width="14.375" style="9" customWidth="1"/>
    <col min="12039" max="12039" width="16" style="9" bestFit="1" customWidth="1"/>
    <col min="12040" max="12040" width="15.5" style="9" customWidth="1"/>
    <col min="12041" max="12288" width="9" style="9"/>
    <col min="12289" max="12289" width="10.375" style="9" customWidth="1"/>
    <col min="12290" max="12291" width="9.875" style="9" customWidth="1"/>
    <col min="12292" max="12292" width="12.875" style="9" customWidth="1"/>
    <col min="12293" max="12293" width="18.375" style="9" customWidth="1"/>
    <col min="12294" max="12294" width="14.375" style="9" customWidth="1"/>
    <col min="12295" max="12295" width="16" style="9" bestFit="1" customWidth="1"/>
    <col min="12296" max="12296" width="15.5" style="9" customWidth="1"/>
    <col min="12297" max="12544" width="9" style="9"/>
    <col min="12545" max="12545" width="10.375" style="9" customWidth="1"/>
    <col min="12546" max="12547" width="9.875" style="9" customWidth="1"/>
    <col min="12548" max="12548" width="12.875" style="9" customWidth="1"/>
    <col min="12549" max="12549" width="18.375" style="9" customWidth="1"/>
    <col min="12550" max="12550" width="14.375" style="9" customWidth="1"/>
    <col min="12551" max="12551" width="16" style="9" bestFit="1" customWidth="1"/>
    <col min="12552" max="12552" width="15.5" style="9" customWidth="1"/>
    <col min="12553" max="12800" width="9" style="9"/>
    <col min="12801" max="12801" width="10.375" style="9" customWidth="1"/>
    <col min="12802" max="12803" width="9.875" style="9" customWidth="1"/>
    <col min="12804" max="12804" width="12.875" style="9" customWidth="1"/>
    <col min="12805" max="12805" width="18.375" style="9" customWidth="1"/>
    <col min="12806" max="12806" width="14.375" style="9" customWidth="1"/>
    <col min="12807" max="12807" width="16" style="9" bestFit="1" customWidth="1"/>
    <col min="12808" max="12808" width="15.5" style="9" customWidth="1"/>
    <col min="12809" max="13056" width="9" style="9"/>
    <col min="13057" max="13057" width="10.375" style="9" customWidth="1"/>
    <col min="13058" max="13059" width="9.875" style="9" customWidth="1"/>
    <col min="13060" max="13060" width="12.875" style="9" customWidth="1"/>
    <col min="13061" max="13061" width="18.375" style="9" customWidth="1"/>
    <col min="13062" max="13062" width="14.375" style="9" customWidth="1"/>
    <col min="13063" max="13063" width="16" style="9" bestFit="1" customWidth="1"/>
    <col min="13064" max="13064" width="15.5" style="9" customWidth="1"/>
    <col min="13065" max="13312" width="9" style="9"/>
    <col min="13313" max="13313" width="10.375" style="9" customWidth="1"/>
    <col min="13314" max="13315" width="9.875" style="9" customWidth="1"/>
    <col min="13316" max="13316" width="12.875" style="9" customWidth="1"/>
    <col min="13317" max="13317" width="18.375" style="9" customWidth="1"/>
    <col min="13318" max="13318" width="14.375" style="9" customWidth="1"/>
    <col min="13319" max="13319" width="16" style="9" bestFit="1" customWidth="1"/>
    <col min="13320" max="13320" width="15.5" style="9" customWidth="1"/>
    <col min="13321" max="13568" width="9" style="9"/>
    <col min="13569" max="13569" width="10.375" style="9" customWidth="1"/>
    <col min="13570" max="13571" width="9.875" style="9" customWidth="1"/>
    <col min="13572" max="13572" width="12.875" style="9" customWidth="1"/>
    <col min="13573" max="13573" width="18.375" style="9" customWidth="1"/>
    <col min="13574" max="13574" width="14.375" style="9" customWidth="1"/>
    <col min="13575" max="13575" width="16" style="9" bestFit="1" customWidth="1"/>
    <col min="13576" max="13576" width="15.5" style="9" customWidth="1"/>
    <col min="13577" max="13824" width="9" style="9"/>
    <col min="13825" max="13825" width="10.375" style="9" customWidth="1"/>
    <col min="13826" max="13827" width="9.875" style="9" customWidth="1"/>
    <col min="13828" max="13828" width="12.875" style="9" customWidth="1"/>
    <col min="13829" max="13829" width="18.375" style="9" customWidth="1"/>
    <col min="13830" max="13830" width="14.375" style="9" customWidth="1"/>
    <col min="13831" max="13831" width="16" style="9" bestFit="1" customWidth="1"/>
    <col min="13832" max="13832" width="15.5" style="9" customWidth="1"/>
    <col min="13833" max="14080" width="9" style="9"/>
    <col min="14081" max="14081" width="10.375" style="9" customWidth="1"/>
    <col min="14082" max="14083" width="9.875" style="9" customWidth="1"/>
    <col min="14084" max="14084" width="12.875" style="9" customWidth="1"/>
    <col min="14085" max="14085" width="18.375" style="9" customWidth="1"/>
    <col min="14086" max="14086" width="14.375" style="9" customWidth="1"/>
    <col min="14087" max="14087" width="16" style="9" bestFit="1" customWidth="1"/>
    <col min="14088" max="14088" width="15.5" style="9" customWidth="1"/>
    <col min="14089" max="14336" width="9" style="9"/>
    <col min="14337" max="14337" width="10.375" style="9" customWidth="1"/>
    <col min="14338" max="14339" width="9.875" style="9" customWidth="1"/>
    <col min="14340" max="14340" width="12.875" style="9" customWidth="1"/>
    <col min="14341" max="14341" width="18.375" style="9" customWidth="1"/>
    <col min="14342" max="14342" width="14.375" style="9" customWidth="1"/>
    <col min="14343" max="14343" width="16" style="9" bestFit="1" customWidth="1"/>
    <col min="14344" max="14344" width="15.5" style="9" customWidth="1"/>
    <col min="14345" max="14592" width="9" style="9"/>
    <col min="14593" max="14593" width="10.375" style="9" customWidth="1"/>
    <col min="14594" max="14595" width="9.875" style="9" customWidth="1"/>
    <col min="14596" max="14596" width="12.875" style="9" customWidth="1"/>
    <col min="14597" max="14597" width="18.375" style="9" customWidth="1"/>
    <col min="14598" max="14598" width="14.375" style="9" customWidth="1"/>
    <col min="14599" max="14599" width="16" style="9" bestFit="1" customWidth="1"/>
    <col min="14600" max="14600" width="15.5" style="9" customWidth="1"/>
    <col min="14601" max="14848" width="9" style="9"/>
    <col min="14849" max="14849" width="10.375" style="9" customWidth="1"/>
    <col min="14850" max="14851" width="9.875" style="9" customWidth="1"/>
    <col min="14852" max="14852" width="12.875" style="9" customWidth="1"/>
    <col min="14853" max="14853" width="18.375" style="9" customWidth="1"/>
    <col min="14854" max="14854" width="14.375" style="9" customWidth="1"/>
    <col min="14855" max="14855" width="16" style="9" bestFit="1" customWidth="1"/>
    <col min="14856" max="14856" width="15.5" style="9" customWidth="1"/>
    <col min="14857" max="15104" width="9" style="9"/>
    <col min="15105" max="15105" width="10.375" style="9" customWidth="1"/>
    <col min="15106" max="15107" width="9.875" style="9" customWidth="1"/>
    <col min="15108" max="15108" width="12.875" style="9" customWidth="1"/>
    <col min="15109" max="15109" width="18.375" style="9" customWidth="1"/>
    <col min="15110" max="15110" width="14.375" style="9" customWidth="1"/>
    <col min="15111" max="15111" width="16" style="9" bestFit="1" customWidth="1"/>
    <col min="15112" max="15112" width="15.5" style="9" customWidth="1"/>
    <col min="15113" max="15360" width="9" style="9"/>
    <col min="15361" max="15361" width="10.375" style="9" customWidth="1"/>
    <col min="15362" max="15363" width="9.875" style="9" customWidth="1"/>
    <col min="15364" max="15364" width="12.875" style="9" customWidth="1"/>
    <col min="15365" max="15365" width="18.375" style="9" customWidth="1"/>
    <col min="15366" max="15366" width="14.375" style="9" customWidth="1"/>
    <col min="15367" max="15367" width="16" style="9" bestFit="1" customWidth="1"/>
    <col min="15368" max="15368" width="15.5" style="9" customWidth="1"/>
    <col min="15369" max="15616" width="9" style="9"/>
    <col min="15617" max="15617" width="10.375" style="9" customWidth="1"/>
    <col min="15618" max="15619" width="9.875" style="9" customWidth="1"/>
    <col min="15620" max="15620" width="12.875" style="9" customWidth="1"/>
    <col min="15621" max="15621" width="18.375" style="9" customWidth="1"/>
    <col min="15622" max="15622" width="14.375" style="9" customWidth="1"/>
    <col min="15623" max="15623" width="16" style="9" bestFit="1" customWidth="1"/>
    <col min="15624" max="15624" width="15.5" style="9" customWidth="1"/>
    <col min="15625" max="15872" width="9" style="9"/>
    <col min="15873" max="15873" width="10.375" style="9" customWidth="1"/>
    <col min="15874" max="15875" width="9.875" style="9" customWidth="1"/>
    <col min="15876" max="15876" width="12.875" style="9" customWidth="1"/>
    <col min="15877" max="15877" width="18.375" style="9" customWidth="1"/>
    <col min="15878" max="15878" width="14.375" style="9" customWidth="1"/>
    <col min="15879" max="15879" width="16" style="9" bestFit="1" customWidth="1"/>
    <col min="15880" max="15880" width="15.5" style="9" customWidth="1"/>
    <col min="15881" max="16128" width="9" style="9"/>
    <col min="16129" max="16129" width="10.375" style="9" customWidth="1"/>
    <col min="16130" max="16131" width="9.875" style="9" customWidth="1"/>
    <col min="16132" max="16132" width="12.875" style="9" customWidth="1"/>
    <col min="16133" max="16133" width="18.375" style="9" customWidth="1"/>
    <col min="16134" max="16134" width="14.375" style="9" customWidth="1"/>
    <col min="16135" max="16135" width="16" style="9" bestFit="1" customWidth="1"/>
    <col min="16136" max="16136" width="15.5" style="9" customWidth="1"/>
    <col min="16137" max="16384" width="9" style="9"/>
  </cols>
  <sheetData>
    <row r="1" spans="1:11" ht="24.95" customHeight="1" x14ac:dyDescent="0.3">
      <c r="A1" s="553" t="s">
        <v>111</v>
      </c>
      <c r="B1" s="553"/>
      <c r="C1" s="553"/>
      <c r="D1" s="553"/>
      <c r="E1" s="553"/>
      <c r="F1" s="553"/>
      <c r="G1" s="553"/>
      <c r="H1" s="553"/>
    </row>
    <row r="2" spans="1:11" s="59" customFormat="1" ht="35.1" customHeight="1" x14ac:dyDescent="0.3">
      <c r="A2" s="554" t="s">
        <v>93</v>
      </c>
      <c r="B2" s="554"/>
      <c r="C2" s="554"/>
      <c r="D2" s="554"/>
      <c r="E2" s="554"/>
      <c r="F2" s="554"/>
      <c r="G2" s="554"/>
      <c r="H2" s="554"/>
      <c r="I2" s="257"/>
      <c r="J2" s="257"/>
    </row>
    <row r="3" spans="1:11" s="59" customFormat="1" ht="15" customHeight="1" x14ac:dyDescent="0.3">
      <c r="A3" s="63"/>
      <c r="B3" s="63"/>
      <c r="C3" s="63"/>
      <c r="D3" s="63"/>
      <c r="E3" s="63"/>
      <c r="F3" s="63"/>
      <c r="G3" s="63"/>
      <c r="H3" s="63"/>
      <c r="I3" s="257"/>
      <c r="J3" s="257"/>
    </row>
    <row r="4" spans="1:11" s="59" customFormat="1" ht="21.6" customHeight="1" thickBot="1" x14ac:dyDescent="0.35">
      <c r="A4" s="555" t="s">
        <v>285</v>
      </c>
      <c r="B4" s="555"/>
      <c r="C4" s="555"/>
      <c r="D4" s="555"/>
      <c r="E4" s="555"/>
      <c r="F4" s="555"/>
      <c r="G4" s="555"/>
      <c r="H4" s="555"/>
      <c r="I4" s="257"/>
      <c r="J4" s="257"/>
    </row>
    <row r="5" spans="1:11" s="59" customFormat="1" ht="24.95" customHeight="1" thickBot="1" x14ac:dyDescent="0.35">
      <c r="A5" s="474" t="s">
        <v>94</v>
      </c>
      <c r="B5" s="267"/>
      <c r="C5" s="274" t="s">
        <v>135</v>
      </c>
      <c r="D5" s="272" t="s">
        <v>136</v>
      </c>
      <c r="E5" s="272" t="s">
        <v>95</v>
      </c>
      <c r="F5" s="270" t="s">
        <v>96</v>
      </c>
      <c r="G5" s="269" t="s">
        <v>97</v>
      </c>
      <c r="H5" s="268" t="s">
        <v>98</v>
      </c>
      <c r="I5" s="257"/>
      <c r="J5" s="499">
        <f>SUM(G6:G13,G34)</f>
        <v>170997209</v>
      </c>
      <c r="K5" s="59" t="s">
        <v>157</v>
      </c>
    </row>
    <row r="6" spans="1:11" s="59" customFormat="1" ht="18" customHeight="1" x14ac:dyDescent="0.3">
      <c r="A6" s="570" t="s">
        <v>107</v>
      </c>
      <c r="B6" s="264">
        <v>1</v>
      </c>
      <c r="C6" s="360" t="s">
        <v>134</v>
      </c>
      <c r="D6" s="254" t="s">
        <v>206</v>
      </c>
      <c r="E6" s="255" t="s">
        <v>143</v>
      </c>
      <c r="F6" s="262">
        <v>148418176</v>
      </c>
      <c r="G6" s="290">
        <v>133045381</v>
      </c>
      <c r="H6" s="275"/>
      <c r="I6" s="257"/>
      <c r="J6" s="257"/>
    </row>
    <row r="7" spans="1:11" s="59" customFormat="1" ht="18" customHeight="1" x14ac:dyDescent="0.3">
      <c r="A7" s="570"/>
      <c r="B7" s="273">
        <v>2</v>
      </c>
      <c r="C7" s="361" t="s">
        <v>134</v>
      </c>
      <c r="D7" s="60" t="s">
        <v>137</v>
      </c>
      <c r="E7" s="251" t="s">
        <v>144</v>
      </c>
      <c r="F7" s="261">
        <v>436</v>
      </c>
      <c r="G7" s="291">
        <v>566</v>
      </c>
      <c r="H7" s="277"/>
      <c r="I7" s="257"/>
      <c r="J7" s="257"/>
    </row>
    <row r="8" spans="1:11" s="59" customFormat="1" ht="18" customHeight="1" x14ac:dyDescent="0.3">
      <c r="A8" s="570"/>
      <c r="B8" s="273">
        <v>3</v>
      </c>
      <c r="C8" s="361" t="s">
        <v>134</v>
      </c>
      <c r="D8" s="60" t="s">
        <v>138</v>
      </c>
      <c r="E8" s="251" t="s">
        <v>145</v>
      </c>
      <c r="F8" s="261">
        <v>17063824</v>
      </c>
      <c r="G8" s="291">
        <v>7772178</v>
      </c>
      <c r="H8" s="497"/>
      <c r="I8" s="257"/>
      <c r="J8" s="257"/>
    </row>
    <row r="9" spans="1:11" s="59" customFormat="1" ht="18" customHeight="1" x14ac:dyDescent="0.3">
      <c r="A9" s="570"/>
      <c r="B9" s="273">
        <v>4</v>
      </c>
      <c r="C9" s="361" t="s">
        <v>134</v>
      </c>
      <c r="D9" s="60" t="s">
        <v>139</v>
      </c>
      <c r="E9" s="12" t="s">
        <v>146</v>
      </c>
      <c r="F9" s="261">
        <v>13469959</v>
      </c>
      <c r="G9" s="291">
        <v>6530530</v>
      </c>
      <c r="H9" s="277"/>
      <c r="I9" s="257"/>
      <c r="J9" s="257"/>
    </row>
    <row r="10" spans="1:11" ht="18" customHeight="1" x14ac:dyDescent="0.3">
      <c r="A10" s="570"/>
      <c r="B10" s="273">
        <v>5</v>
      </c>
      <c r="C10" s="361" t="s">
        <v>134</v>
      </c>
      <c r="D10" s="60" t="s">
        <v>140</v>
      </c>
      <c r="E10" s="251" t="s">
        <v>147</v>
      </c>
      <c r="F10" s="261">
        <v>8669687</v>
      </c>
      <c r="G10" s="292">
        <v>2623488</v>
      </c>
      <c r="H10" s="276"/>
    </row>
    <row r="11" spans="1:11" s="59" customFormat="1" ht="18" customHeight="1" x14ac:dyDescent="0.3">
      <c r="A11" s="570"/>
      <c r="B11" s="273">
        <v>6</v>
      </c>
      <c r="C11" s="361" t="s">
        <v>134</v>
      </c>
      <c r="D11" s="60" t="s">
        <v>141</v>
      </c>
      <c r="E11" s="251" t="s">
        <v>148</v>
      </c>
      <c r="F11" s="261">
        <v>976962</v>
      </c>
      <c r="G11" s="291">
        <v>24966</v>
      </c>
      <c r="H11" s="277"/>
      <c r="I11" s="257"/>
      <c r="J11" s="257"/>
    </row>
    <row r="12" spans="1:11" s="59" customFormat="1" ht="18" customHeight="1" x14ac:dyDescent="0.3">
      <c r="A12" s="570"/>
      <c r="B12" s="273">
        <v>7</v>
      </c>
      <c r="C12" s="361" t="s">
        <v>134</v>
      </c>
      <c r="D12" s="60" t="s">
        <v>207</v>
      </c>
      <c r="E12" s="251" t="s">
        <v>209</v>
      </c>
      <c r="F12" s="261">
        <v>18359101</v>
      </c>
      <c r="G12" s="291">
        <v>1740898</v>
      </c>
      <c r="H12" s="277"/>
      <c r="I12" s="257"/>
      <c r="J12" s="257"/>
    </row>
    <row r="13" spans="1:11" s="59" customFormat="1" ht="18" customHeight="1" x14ac:dyDescent="0.3">
      <c r="A13" s="570"/>
      <c r="B13" s="273">
        <v>8</v>
      </c>
      <c r="C13" s="361" t="s">
        <v>134</v>
      </c>
      <c r="D13" s="253" t="s">
        <v>208</v>
      </c>
      <c r="E13" s="252" t="s">
        <v>210</v>
      </c>
      <c r="F13" s="260">
        <v>7002934</v>
      </c>
      <c r="G13" s="291">
        <v>6684766</v>
      </c>
      <c r="H13" s="277"/>
      <c r="I13" s="257"/>
      <c r="J13" s="257"/>
    </row>
    <row r="14" spans="1:11" s="59" customFormat="1" ht="18" customHeight="1" x14ac:dyDescent="0.3">
      <c r="A14" s="570"/>
      <c r="B14" s="273">
        <v>9</v>
      </c>
      <c r="C14" s="361" t="s">
        <v>134</v>
      </c>
      <c r="D14" s="60" t="s">
        <v>419</v>
      </c>
      <c r="E14" s="251" t="s">
        <v>422</v>
      </c>
      <c r="F14" s="261">
        <v>0</v>
      </c>
      <c r="G14" s="520">
        <v>0</v>
      </c>
      <c r="H14" s="277" t="s">
        <v>426</v>
      </c>
      <c r="I14" s="257"/>
      <c r="J14" s="257"/>
    </row>
    <row r="15" spans="1:11" s="59" customFormat="1" ht="18" customHeight="1" x14ac:dyDescent="0.3">
      <c r="A15" s="570"/>
      <c r="B15" s="273">
        <v>10</v>
      </c>
      <c r="C15" s="361" t="s">
        <v>134</v>
      </c>
      <c r="D15" s="253" t="s">
        <v>420</v>
      </c>
      <c r="E15" s="252" t="s">
        <v>423</v>
      </c>
      <c r="F15" s="260">
        <v>0</v>
      </c>
      <c r="G15" s="520">
        <v>0</v>
      </c>
      <c r="H15" s="277" t="s">
        <v>427</v>
      </c>
      <c r="I15" s="257"/>
      <c r="J15" s="257"/>
    </row>
    <row r="16" spans="1:11" s="59" customFormat="1" ht="18" customHeight="1" x14ac:dyDescent="0.3">
      <c r="A16" s="570"/>
      <c r="B16" s="273">
        <v>11</v>
      </c>
      <c r="C16" s="361" t="s">
        <v>134</v>
      </c>
      <c r="D16" s="253" t="s">
        <v>421</v>
      </c>
      <c r="E16" s="252" t="s">
        <v>424</v>
      </c>
      <c r="F16" s="260">
        <v>0</v>
      </c>
      <c r="G16" s="521">
        <v>0</v>
      </c>
      <c r="H16" s="277" t="s">
        <v>427</v>
      </c>
      <c r="I16" s="257"/>
      <c r="J16" s="257"/>
    </row>
    <row r="17" spans="1:10" s="59" customFormat="1" ht="18" customHeight="1" x14ac:dyDescent="0.3">
      <c r="A17" s="570"/>
      <c r="B17" s="273">
        <v>12</v>
      </c>
      <c r="C17" s="361" t="s">
        <v>134</v>
      </c>
      <c r="D17" s="253" t="s">
        <v>430</v>
      </c>
      <c r="E17" s="252" t="s">
        <v>431</v>
      </c>
      <c r="F17" s="260">
        <v>591649</v>
      </c>
      <c r="G17" s="521">
        <v>0</v>
      </c>
      <c r="H17" s="277" t="s">
        <v>427</v>
      </c>
      <c r="I17" s="257"/>
      <c r="J17" s="257"/>
    </row>
    <row r="18" spans="1:10" s="59" customFormat="1" ht="18" customHeight="1" x14ac:dyDescent="0.3">
      <c r="A18" s="570"/>
      <c r="B18" s="273">
        <v>13</v>
      </c>
      <c r="C18" s="361" t="s">
        <v>134</v>
      </c>
      <c r="D18" s="253" t="s">
        <v>418</v>
      </c>
      <c r="E18" s="252" t="s">
        <v>425</v>
      </c>
      <c r="F18" s="260">
        <v>0</v>
      </c>
      <c r="G18" s="521">
        <v>0</v>
      </c>
      <c r="H18" s="277" t="s">
        <v>427</v>
      </c>
      <c r="I18" s="257"/>
      <c r="J18" s="257"/>
    </row>
    <row r="19" spans="1:10" s="59" customFormat="1" ht="18" customHeight="1" x14ac:dyDescent="0.3">
      <c r="A19" s="570"/>
      <c r="B19" s="273">
        <v>14</v>
      </c>
      <c r="C19" s="361" t="s">
        <v>134</v>
      </c>
      <c r="D19" s="60" t="s">
        <v>286</v>
      </c>
      <c r="E19" s="251" t="s">
        <v>287</v>
      </c>
      <c r="F19" s="261">
        <v>1183191</v>
      </c>
      <c r="G19" s="520">
        <v>0</v>
      </c>
      <c r="H19" s="277" t="s">
        <v>429</v>
      </c>
      <c r="I19" s="257"/>
      <c r="J19" s="257"/>
    </row>
    <row r="20" spans="1:10" s="59" customFormat="1" ht="18" customHeight="1" thickBot="1" x14ac:dyDescent="0.35">
      <c r="A20" s="570"/>
      <c r="B20" s="273">
        <v>15</v>
      </c>
      <c r="C20" s="361" t="s">
        <v>134</v>
      </c>
      <c r="D20" s="253" t="s">
        <v>288</v>
      </c>
      <c r="E20" s="252" t="s">
        <v>219</v>
      </c>
      <c r="F20" s="260">
        <v>1084765</v>
      </c>
      <c r="G20" s="521">
        <v>0</v>
      </c>
      <c r="H20" s="277" t="s">
        <v>428</v>
      </c>
      <c r="I20" s="257"/>
      <c r="J20" s="257"/>
    </row>
    <row r="21" spans="1:10" s="59" customFormat="1" ht="18" customHeight="1" x14ac:dyDescent="0.3">
      <c r="A21" s="570"/>
      <c r="B21" s="273">
        <v>16</v>
      </c>
      <c r="C21" s="360" t="s">
        <v>134</v>
      </c>
      <c r="D21" s="254" t="s">
        <v>211</v>
      </c>
      <c r="E21" s="255" t="s">
        <v>212</v>
      </c>
      <c r="F21" s="480">
        <v>34949081</v>
      </c>
      <c r="G21" s="481">
        <v>27625403</v>
      </c>
      <c r="H21" s="275"/>
      <c r="J21" s="257"/>
    </row>
    <row r="22" spans="1:10" s="59" customFormat="1" ht="18" customHeight="1" x14ac:dyDescent="0.3">
      <c r="A22" s="570"/>
      <c r="B22" s="273">
        <v>17</v>
      </c>
      <c r="C22" s="361" t="s">
        <v>134</v>
      </c>
      <c r="D22" s="60" t="s">
        <v>213</v>
      </c>
      <c r="E22" s="251" t="s">
        <v>214</v>
      </c>
      <c r="F22" s="259">
        <v>3916504</v>
      </c>
      <c r="G22" s="144">
        <v>3552495</v>
      </c>
      <c r="H22" s="277"/>
      <c r="J22" s="257"/>
    </row>
    <row r="23" spans="1:10" s="59" customFormat="1" ht="18" customHeight="1" x14ac:dyDescent="0.3">
      <c r="A23" s="570"/>
      <c r="B23" s="273">
        <v>18</v>
      </c>
      <c r="C23" s="361" t="s">
        <v>134</v>
      </c>
      <c r="D23" s="60" t="s">
        <v>33</v>
      </c>
      <c r="E23" s="251" t="s">
        <v>150</v>
      </c>
      <c r="F23" s="259">
        <v>20733466</v>
      </c>
      <c r="G23" s="144">
        <v>31984325</v>
      </c>
      <c r="H23" s="277"/>
      <c r="J23" s="257"/>
    </row>
    <row r="24" spans="1:10" s="59" customFormat="1" ht="18" customHeight="1" x14ac:dyDescent="0.3">
      <c r="A24" s="570"/>
      <c r="B24" s="273">
        <v>19</v>
      </c>
      <c r="C24" s="361" t="s">
        <v>134</v>
      </c>
      <c r="D24" s="60" t="s">
        <v>142</v>
      </c>
      <c r="E24" s="251" t="s">
        <v>151</v>
      </c>
      <c r="F24" s="261">
        <v>402632276</v>
      </c>
      <c r="G24" s="144">
        <v>424402829</v>
      </c>
      <c r="H24" s="277"/>
      <c r="I24" s="257"/>
      <c r="J24" s="257"/>
    </row>
    <row r="25" spans="1:10" s="59" customFormat="1" ht="18" customHeight="1" thickBot="1" x14ac:dyDescent="0.35">
      <c r="A25" s="570"/>
      <c r="B25" s="273">
        <v>20</v>
      </c>
      <c r="C25" s="363" t="s">
        <v>134</v>
      </c>
      <c r="D25" s="253" t="s">
        <v>215</v>
      </c>
      <c r="E25" s="252" t="s">
        <v>216</v>
      </c>
      <c r="F25" s="486">
        <v>171</v>
      </c>
      <c r="G25" s="508">
        <v>1181</v>
      </c>
      <c r="H25" s="278"/>
      <c r="I25" s="257"/>
      <c r="J25" s="257"/>
    </row>
    <row r="26" spans="1:10" s="59" customFormat="1" ht="18" customHeight="1" x14ac:dyDescent="0.3">
      <c r="A26" s="570"/>
      <c r="B26" s="264">
        <v>21</v>
      </c>
      <c r="C26" s="360" t="s">
        <v>134</v>
      </c>
      <c r="D26" s="509" t="s">
        <v>217</v>
      </c>
      <c r="E26" s="255" t="s">
        <v>218</v>
      </c>
      <c r="F26" s="262">
        <v>26541026</v>
      </c>
      <c r="G26" s="487">
        <v>29051244</v>
      </c>
      <c r="H26" s="275"/>
      <c r="I26" s="257"/>
      <c r="J26" s="257"/>
    </row>
    <row r="27" spans="1:10" s="59" customFormat="1" ht="18" customHeight="1" x14ac:dyDescent="0.3">
      <c r="A27" s="570"/>
      <c r="B27" s="273">
        <v>22</v>
      </c>
      <c r="C27" s="363" t="s">
        <v>163</v>
      </c>
      <c r="D27" s="60" t="s">
        <v>217</v>
      </c>
      <c r="E27" s="252" t="s">
        <v>158</v>
      </c>
      <c r="F27" s="284">
        <v>53753090</v>
      </c>
      <c r="G27" s="285">
        <v>53798190</v>
      </c>
      <c r="H27" s="278"/>
      <c r="I27" s="257"/>
      <c r="J27" s="257"/>
    </row>
    <row r="28" spans="1:10" s="59" customFormat="1" ht="18" customHeight="1" x14ac:dyDescent="0.3">
      <c r="A28" s="570"/>
      <c r="B28" s="273">
        <v>23</v>
      </c>
      <c r="C28" s="361" t="s">
        <v>134</v>
      </c>
      <c r="D28" s="60" t="s">
        <v>31</v>
      </c>
      <c r="E28" s="251" t="s">
        <v>149</v>
      </c>
      <c r="F28" s="261">
        <v>889741</v>
      </c>
      <c r="G28" s="510">
        <v>4243</v>
      </c>
      <c r="H28" s="277"/>
      <c r="I28" s="257"/>
      <c r="J28" s="257"/>
    </row>
    <row r="29" spans="1:10" s="59" customFormat="1" ht="18" customHeight="1" x14ac:dyDescent="0.3">
      <c r="A29" s="570"/>
      <c r="B29" s="479">
        <v>24</v>
      </c>
      <c r="C29" s="363" t="s">
        <v>134</v>
      </c>
      <c r="D29" s="253" t="s">
        <v>164</v>
      </c>
      <c r="E29" s="252" t="s">
        <v>159</v>
      </c>
      <c r="F29" s="284">
        <v>6235660</v>
      </c>
      <c r="G29" s="285">
        <v>7592885</v>
      </c>
      <c r="H29" s="278"/>
      <c r="I29" s="257"/>
      <c r="J29" s="257"/>
    </row>
    <row r="30" spans="1:10" s="59" customFormat="1" ht="18" customHeight="1" x14ac:dyDescent="0.3">
      <c r="A30" s="570"/>
      <c r="B30" s="273">
        <v>25</v>
      </c>
      <c r="C30" s="363" t="s">
        <v>134</v>
      </c>
      <c r="D30" s="60" t="s">
        <v>432</v>
      </c>
      <c r="E30" s="251" t="s">
        <v>433</v>
      </c>
      <c r="F30" s="261">
        <v>0</v>
      </c>
      <c r="G30" s="522">
        <v>0</v>
      </c>
      <c r="H30" s="277" t="s">
        <v>434</v>
      </c>
      <c r="I30" s="257"/>
      <c r="J30" s="257"/>
    </row>
    <row r="31" spans="1:10" s="59" customFormat="1" ht="18" customHeight="1" x14ac:dyDescent="0.3">
      <c r="A31" s="570"/>
      <c r="B31" s="273">
        <v>26</v>
      </c>
      <c r="C31" s="361" t="s">
        <v>134</v>
      </c>
      <c r="D31" s="60" t="s">
        <v>435</v>
      </c>
      <c r="E31" s="251" t="s">
        <v>436</v>
      </c>
      <c r="F31" s="261">
        <v>0</v>
      </c>
      <c r="G31" s="510">
        <v>0</v>
      </c>
      <c r="H31" s="277" t="s">
        <v>434</v>
      </c>
      <c r="I31" s="257"/>
      <c r="J31" s="257"/>
    </row>
    <row r="32" spans="1:10" s="59" customFormat="1" ht="18" customHeight="1" thickBot="1" x14ac:dyDescent="0.35">
      <c r="A32" s="570"/>
      <c r="B32" s="271">
        <v>27</v>
      </c>
      <c r="C32" s="362" t="s">
        <v>134</v>
      </c>
      <c r="D32" s="482" t="s">
        <v>437</v>
      </c>
      <c r="E32" s="483" t="s">
        <v>438</v>
      </c>
      <c r="F32" s="484">
        <v>0</v>
      </c>
      <c r="G32" s="485">
        <v>0</v>
      </c>
      <c r="H32" s="277" t="s">
        <v>434</v>
      </c>
      <c r="I32" s="257"/>
      <c r="J32" s="257"/>
    </row>
    <row r="33" spans="1:10" s="59" customFormat="1" ht="18" customHeight="1" thickBot="1" x14ac:dyDescent="0.35">
      <c r="A33" s="279"/>
      <c r="B33" s="563" t="s">
        <v>99</v>
      </c>
      <c r="C33" s="564"/>
      <c r="D33" s="564"/>
      <c r="E33" s="473"/>
      <c r="F33" s="258">
        <v>766471699</v>
      </c>
      <c r="G33" s="263">
        <f>SUM(G6:G32)</f>
        <v>736435568</v>
      </c>
      <c r="H33" s="265"/>
      <c r="I33" s="257"/>
      <c r="J33" s="257"/>
    </row>
    <row r="34" spans="1:10" ht="18" customHeight="1" x14ac:dyDescent="0.3">
      <c r="A34" s="570" t="s">
        <v>269</v>
      </c>
      <c r="B34" s="273">
        <v>28</v>
      </c>
      <c r="C34" s="12" t="s">
        <v>134</v>
      </c>
      <c r="D34" s="60" t="s">
        <v>220</v>
      </c>
      <c r="E34" s="251" t="s">
        <v>153</v>
      </c>
      <c r="F34" s="261">
        <v>14647504</v>
      </c>
      <c r="G34" s="293">
        <v>12574436</v>
      </c>
      <c r="H34" s="277"/>
    </row>
    <row r="35" spans="1:10" ht="18" customHeight="1" x14ac:dyDescent="0.3">
      <c r="A35" s="570"/>
      <c r="B35" s="256">
        <v>29</v>
      </c>
      <c r="C35" s="12" t="s">
        <v>134</v>
      </c>
      <c r="D35" s="60" t="s">
        <v>152</v>
      </c>
      <c r="E35" s="251" t="s">
        <v>154</v>
      </c>
      <c r="F35" s="261">
        <v>0</v>
      </c>
      <c r="G35" s="266">
        <v>0</v>
      </c>
      <c r="H35" s="277"/>
    </row>
    <row r="36" spans="1:10" ht="18" customHeight="1" x14ac:dyDescent="0.3">
      <c r="A36" s="570"/>
      <c r="B36" s="256">
        <v>30</v>
      </c>
      <c r="C36" s="12" t="s">
        <v>134</v>
      </c>
      <c r="D36" s="60" t="s">
        <v>221</v>
      </c>
      <c r="E36" s="251" t="s">
        <v>155</v>
      </c>
      <c r="F36" s="261">
        <v>167628</v>
      </c>
      <c r="G36" s="145">
        <v>167794</v>
      </c>
      <c r="H36" s="277"/>
    </row>
    <row r="37" spans="1:10" ht="18" customHeight="1" x14ac:dyDescent="0.3">
      <c r="A37" s="570"/>
      <c r="B37" s="256">
        <v>31</v>
      </c>
      <c r="C37" s="12" t="s">
        <v>134</v>
      </c>
      <c r="D37" s="60" t="s">
        <v>160</v>
      </c>
      <c r="E37" s="251" t="s">
        <v>156</v>
      </c>
      <c r="F37" s="261">
        <v>657491</v>
      </c>
      <c r="G37" s="145">
        <v>49088</v>
      </c>
      <c r="H37" s="277"/>
    </row>
    <row r="38" spans="1:10" s="59" customFormat="1" ht="18" customHeight="1" thickBot="1" x14ac:dyDescent="0.35">
      <c r="A38" s="489"/>
      <c r="B38" s="568" t="s">
        <v>99</v>
      </c>
      <c r="C38" s="569"/>
      <c r="D38" s="569"/>
      <c r="E38" s="475"/>
      <c r="F38" s="476">
        <v>15472623</v>
      </c>
      <c r="G38" s="477">
        <f>SUM(G34:G37)</f>
        <v>12791318</v>
      </c>
      <c r="H38" s="478"/>
      <c r="I38" s="257"/>
      <c r="J38" s="257"/>
    </row>
    <row r="39" spans="1:10" s="59" customFormat="1" ht="18" customHeight="1" thickBot="1" x14ac:dyDescent="0.35">
      <c r="A39" s="565" t="s">
        <v>87</v>
      </c>
      <c r="B39" s="566"/>
      <c r="C39" s="566"/>
      <c r="D39" s="567"/>
      <c r="E39" s="488"/>
      <c r="F39" s="286">
        <f>SUM(F38,F33)</f>
        <v>781944322</v>
      </c>
      <c r="G39" s="287">
        <f>SUM(G38,G33)</f>
        <v>749226886</v>
      </c>
      <c r="H39" s="288"/>
      <c r="I39" s="257"/>
      <c r="J39" s="257"/>
    </row>
    <row r="40" spans="1:10" s="59" customFormat="1" ht="24.95" customHeight="1" thickBot="1" x14ac:dyDescent="0.35">
      <c r="A40" s="9"/>
      <c r="B40" s="9"/>
      <c r="C40" s="9"/>
      <c r="D40" s="9"/>
      <c r="E40" s="61"/>
      <c r="F40" s="62"/>
      <c r="G40" s="62"/>
      <c r="H40" s="9"/>
      <c r="I40" s="257"/>
      <c r="J40" s="257"/>
    </row>
    <row r="41" spans="1:10" s="62" customFormat="1" ht="24.95" customHeight="1" thickBot="1" x14ac:dyDescent="0.35">
      <c r="A41" s="561">
        <v>32</v>
      </c>
      <c r="B41" s="562"/>
      <c r="C41" s="281" t="s">
        <v>134</v>
      </c>
      <c r="D41" s="281" t="s">
        <v>161</v>
      </c>
      <c r="E41" s="282" t="s">
        <v>162</v>
      </c>
      <c r="F41" s="283">
        <v>14326785</v>
      </c>
      <c r="G41" s="289">
        <v>15897569</v>
      </c>
      <c r="H41" s="280" t="s">
        <v>222</v>
      </c>
      <c r="I41" s="257"/>
      <c r="J41" s="498"/>
    </row>
    <row r="42" spans="1:10" s="62" customFormat="1" ht="24.95" customHeight="1" x14ac:dyDescent="0.3">
      <c r="A42" s="9"/>
      <c r="B42" s="9"/>
      <c r="C42" s="9"/>
      <c r="D42" s="9"/>
      <c r="E42" s="61"/>
      <c r="H42" s="9"/>
      <c r="I42" s="257"/>
      <c r="J42" s="498"/>
    </row>
    <row r="43" spans="1:10" s="62" customFormat="1" ht="24.95" customHeight="1" x14ac:dyDescent="0.3">
      <c r="A43" s="9"/>
      <c r="B43" s="9"/>
      <c r="C43" s="9"/>
      <c r="D43" s="9"/>
      <c r="E43" s="61"/>
      <c r="H43" s="9"/>
      <c r="J43" s="498"/>
    </row>
    <row r="44" spans="1:10" s="62" customFormat="1" ht="24.95" customHeight="1" x14ac:dyDescent="0.3">
      <c r="A44" s="9"/>
      <c r="B44" s="9"/>
      <c r="C44" s="9"/>
      <c r="D44" s="9"/>
      <c r="E44" s="61"/>
      <c r="H44" s="9"/>
      <c r="J44" s="498"/>
    </row>
    <row r="45" spans="1:10" s="62" customFormat="1" ht="24.95" customHeight="1" x14ac:dyDescent="0.3">
      <c r="A45" s="9"/>
      <c r="B45" s="9"/>
      <c r="C45" s="9"/>
      <c r="D45" s="9"/>
      <c r="E45" s="61"/>
      <c r="H45" s="9"/>
      <c r="J45" s="498"/>
    </row>
    <row r="46" spans="1:10" s="62" customFormat="1" ht="24.95" customHeight="1" x14ac:dyDescent="0.3">
      <c r="A46" s="9"/>
      <c r="B46" s="9"/>
      <c r="C46" s="9"/>
      <c r="D46" s="9"/>
      <c r="E46" s="61"/>
      <c r="H46" s="9"/>
      <c r="J46" s="498"/>
    </row>
  </sheetData>
  <mergeCells count="9">
    <mergeCell ref="A41:B41"/>
    <mergeCell ref="B33:D33"/>
    <mergeCell ref="A1:H1"/>
    <mergeCell ref="A2:H2"/>
    <mergeCell ref="A4:H4"/>
    <mergeCell ref="A39:D39"/>
    <mergeCell ref="B38:D38"/>
    <mergeCell ref="A6:A32"/>
    <mergeCell ref="A34:A37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4" firstPageNumber="16" orientation="portrait" useFirstPageNumber="1" r:id="rId1"/>
  <headerFooter alignWithMargins="0">
    <oddFooter>&amp;C&amp;10&amp;P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J27" sqref="J27"/>
    </sheetView>
  </sheetViews>
  <sheetFormatPr defaultRowHeight="13.5" x14ac:dyDescent="0.3"/>
  <cols>
    <col min="1" max="1" width="14.875" style="50" customWidth="1"/>
    <col min="2" max="2" width="19.25" style="50" customWidth="1"/>
    <col min="3" max="3" width="13.25" style="50" customWidth="1"/>
    <col min="4" max="4" width="14.625" style="50" customWidth="1"/>
    <col min="5" max="5" width="3.75" style="65" customWidth="1"/>
    <col min="6" max="6" width="13.75" style="65" customWidth="1"/>
    <col min="7" max="7" width="13" style="50" customWidth="1"/>
    <col min="8" max="16384" width="9" style="50"/>
  </cols>
  <sheetData>
    <row r="1" spans="1:13" ht="24.95" customHeight="1" x14ac:dyDescent="0.3">
      <c r="A1" s="50" t="s">
        <v>110</v>
      </c>
      <c r="E1" s="64"/>
      <c r="F1" s="64"/>
    </row>
    <row r="2" spans="1:13" ht="35.1" customHeight="1" x14ac:dyDescent="0.3">
      <c r="A2" s="571" t="s">
        <v>289</v>
      </c>
      <c r="B2" s="571"/>
      <c r="C2" s="571"/>
      <c r="D2" s="571"/>
      <c r="E2" s="571"/>
      <c r="F2" s="571"/>
      <c r="G2" s="571"/>
      <c r="H2" s="49"/>
      <c r="I2" s="49"/>
    </row>
    <row r="3" spans="1:13" ht="12" x14ac:dyDescent="0.3">
      <c r="E3" s="66"/>
      <c r="F3" s="66"/>
    </row>
    <row r="4" spans="1:13" ht="12.75" thickBot="1" x14ac:dyDescent="0.35">
      <c r="E4" s="67"/>
      <c r="F4" s="67"/>
      <c r="G4" s="52" t="s">
        <v>78</v>
      </c>
    </row>
    <row r="5" spans="1:13" s="424" customFormat="1" ht="20.100000000000001" customHeight="1" x14ac:dyDescent="0.3">
      <c r="A5" s="421" t="s">
        <v>24</v>
      </c>
      <c r="B5" s="422" t="s">
        <v>82</v>
      </c>
      <c r="C5" s="422" t="s">
        <v>79</v>
      </c>
      <c r="D5" s="572" t="s">
        <v>80</v>
      </c>
      <c r="E5" s="572"/>
      <c r="F5" s="572"/>
      <c r="G5" s="423" t="s">
        <v>81</v>
      </c>
    </row>
    <row r="6" spans="1:13" ht="20.100000000000001" customHeight="1" x14ac:dyDescent="0.3">
      <c r="A6" s="80" t="s">
        <v>7</v>
      </c>
      <c r="B6" s="76" t="s">
        <v>181</v>
      </c>
      <c r="C6" s="77">
        <v>10168100</v>
      </c>
      <c r="D6" s="364" t="s">
        <v>291</v>
      </c>
      <c r="E6" s="109" t="s">
        <v>224</v>
      </c>
      <c r="F6" s="77">
        <v>10168100</v>
      </c>
      <c r="G6" s="81"/>
    </row>
    <row r="7" spans="1:13" ht="20.100000000000001" customHeight="1" x14ac:dyDescent="0.3">
      <c r="A7" s="80"/>
      <c r="B7" s="76" t="s">
        <v>182</v>
      </c>
      <c r="C7" s="295">
        <v>1100000</v>
      </c>
      <c r="D7" s="364" t="s">
        <v>290</v>
      </c>
      <c r="E7" s="109" t="s">
        <v>224</v>
      </c>
      <c r="F7" s="75">
        <v>1100000</v>
      </c>
      <c r="G7" s="294"/>
    </row>
    <row r="8" spans="1:13" ht="20.100000000000001" customHeight="1" x14ac:dyDescent="0.3">
      <c r="A8" s="80"/>
      <c r="B8" s="76" t="s">
        <v>183</v>
      </c>
      <c r="C8" s="295">
        <v>1469087285</v>
      </c>
      <c r="D8" s="364" t="s">
        <v>292</v>
      </c>
      <c r="E8" s="109" t="s">
        <v>223</v>
      </c>
      <c r="F8" s="365">
        <v>1469087285</v>
      </c>
      <c r="G8" s="81"/>
    </row>
    <row r="9" spans="1:13" ht="20.100000000000001" customHeight="1" x14ac:dyDescent="0.3">
      <c r="A9" s="80"/>
      <c r="B9" s="76" t="s">
        <v>184</v>
      </c>
      <c r="C9" s="296">
        <v>0</v>
      </c>
      <c r="D9" s="364">
        <v>0</v>
      </c>
      <c r="E9" s="109" t="s">
        <v>223</v>
      </c>
      <c r="F9" s="75">
        <f>C9</f>
        <v>0</v>
      </c>
      <c r="G9" s="294"/>
    </row>
    <row r="10" spans="1:13" ht="20.100000000000001" customHeight="1" x14ac:dyDescent="0.3">
      <c r="A10" s="80"/>
      <c r="B10" s="76" t="s">
        <v>185</v>
      </c>
      <c r="C10" s="295">
        <v>0</v>
      </c>
      <c r="D10" s="364">
        <v>0</v>
      </c>
      <c r="E10" s="109" t="s">
        <v>223</v>
      </c>
      <c r="F10" s="75">
        <f>C10</f>
        <v>0</v>
      </c>
      <c r="G10" s="294"/>
    </row>
    <row r="11" spans="1:13" ht="20.100000000000001" customHeight="1" x14ac:dyDescent="0.3">
      <c r="A11" s="80"/>
      <c r="B11" s="76" t="s">
        <v>186</v>
      </c>
      <c r="C11" s="295">
        <v>3208000</v>
      </c>
      <c r="D11" s="364" t="s">
        <v>441</v>
      </c>
      <c r="E11" s="109" t="s">
        <v>223</v>
      </c>
      <c r="F11" s="75">
        <f>C11</f>
        <v>3208000</v>
      </c>
      <c r="G11" s="81"/>
      <c r="M11" s="50" t="s">
        <v>439</v>
      </c>
    </row>
    <row r="12" spans="1:13" ht="20.100000000000001" customHeight="1" x14ac:dyDescent="0.3">
      <c r="A12" s="80"/>
      <c r="B12" s="76" t="s">
        <v>187</v>
      </c>
      <c r="C12" s="295">
        <v>2924200</v>
      </c>
      <c r="D12" s="364" t="s">
        <v>440</v>
      </c>
      <c r="E12" s="109" t="s">
        <v>223</v>
      </c>
      <c r="F12" s="75">
        <f>C12</f>
        <v>2924200</v>
      </c>
      <c r="G12" s="294"/>
    </row>
    <row r="13" spans="1:13" ht="20.100000000000001" customHeight="1" thickBot="1" x14ac:dyDescent="0.35">
      <c r="A13" s="573" t="s">
        <v>53</v>
      </c>
      <c r="B13" s="574"/>
      <c r="C13" s="574"/>
      <c r="D13" s="574"/>
      <c r="E13" s="574"/>
      <c r="F13" s="575">
        <f>SUM(C6:C12)</f>
        <v>1486487585</v>
      </c>
      <c r="G13" s="576"/>
    </row>
    <row r="14" spans="1:13" ht="12" x14ac:dyDescent="0.3">
      <c r="E14" s="68"/>
      <c r="F14" s="68"/>
    </row>
    <row r="15" spans="1:13" ht="12" x14ac:dyDescent="0.3">
      <c r="E15" s="68"/>
      <c r="F15" s="68"/>
    </row>
    <row r="16" spans="1:13" ht="12" x14ac:dyDescent="0.3">
      <c r="E16" s="68"/>
      <c r="F16" s="68"/>
    </row>
    <row r="17" spans="5:6" ht="12" x14ac:dyDescent="0.3">
      <c r="E17" s="68"/>
      <c r="F17" s="68"/>
    </row>
    <row r="18" spans="5:6" ht="12" x14ac:dyDescent="0.3">
      <c r="E18" s="68"/>
      <c r="F18" s="68"/>
    </row>
    <row r="19" spans="5:6" ht="12" x14ac:dyDescent="0.3">
      <c r="E19" s="68"/>
      <c r="F19" s="68"/>
    </row>
    <row r="20" spans="5:6" ht="12" x14ac:dyDescent="0.3">
      <c r="E20" s="68"/>
      <c r="F20" s="68"/>
    </row>
    <row r="21" spans="5:6" ht="12" x14ac:dyDescent="0.3">
      <c r="E21" s="68"/>
      <c r="F21" s="68"/>
    </row>
    <row r="22" spans="5:6" ht="12" x14ac:dyDescent="0.3">
      <c r="E22" s="68"/>
      <c r="F22" s="68"/>
    </row>
    <row r="23" spans="5:6" ht="12" x14ac:dyDescent="0.3">
      <c r="E23" s="68"/>
      <c r="F23" s="68"/>
    </row>
    <row r="24" spans="5:6" ht="12" x14ac:dyDescent="0.3">
      <c r="E24" s="68"/>
      <c r="F24" s="68"/>
    </row>
    <row r="25" spans="5:6" ht="12" x14ac:dyDescent="0.3">
      <c r="E25" s="68"/>
      <c r="F25" s="68"/>
    </row>
    <row r="26" spans="5:6" ht="12" x14ac:dyDescent="0.3">
      <c r="E26" s="68"/>
      <c r="F26" s="68"/>
    </row>
  </sheetData>
  <mergeCells count="4">
    <mergeCell ref="A2:G2"/>
    <mergeCell ref="D5:F5"/>
    <mergeCell ref="A13:E13"/>
    <mergeCell ref="F13:G1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rstPageNumber="17" orientation="landscape" useFirstPageNumber="1" r:id="rId1"/>
  <headerFooter>
    <oddFooter>&amp;C&amp;10&amp;P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opLeftCell="A20" workbookViewId="0">
      <selection activeCell="L97" sqref="L97"/>
    </sheetView>
  </sheetViews>
  <sheetFormatPr defaultRowHeight="12" x14ac:dyDescent="0.3"/>
  <cols>
    <col min="1" max="1" width="12.125" style="46" customWidth="1"/>
    <col min="2" max="2" width="11" style="366" bestFit="1" customWidth="1"/>
    <col min="3" max="3" width="11.375" style="46" bestFit="1" customWidth="1"/>
    <col min="4" max="4" width="13" style="46" customWidth="1"/>
    <col min="5" max="5" width="15.625" style="46" customWidth="1"/>
    <col min="6" max="6" width="37.25" style="46" customWidth="1"/>
    <col min="7" max="7" width="2.625" style="46" customWidth="1"/>
    <col min="8" max="8" width="13.125" style="46" customWidth="1"/>
    <col min="9" max="9" width="14.75" style="370" customWidth="1"/>
    <col min="10" max="16384" width="9" style="46"/>
  </cols>
  <sheetData>
    <row r="1" spans="1:9" ht="24.95" customHeight="1" x14ac:dyDescent="0.3">
      <c r="A1" s="46" t="s">
        <v>92</v>
      </c>
    </row>
    <row r="2" spans="1:9" ht="35.1" customHeight="1" x14ac:dyDescent="0.3">
      <c r="A2" s="571" t="s">
        <v>294</v>
      </c>
      <c r="B2" s="571"/>
      <c r="C2" s="571"/>
      <c r="D2" s="571"/>
      <c r="E2" s="571"/>
      <c r="F2" s="571"/>
      <c r="G2" s="571"/>
      <c r="H2" s="571"/>
    </row>
    <row r="4" spans="1:9" ht="12.75" thickBot="1" x14ac:dyDescent="0.35">
      <c r="H4" s="55" t="s">
        <v>102</v>
      </c>
    </row>
    <row r="5" spans="1:9" ht="20.100000000000001" customHeight="1" x14ac:dyDescent="0.3">
      <c r="A5" s="127" t="s">
        <v>83</v>
      </c>
      <c r="B5" s="128" t="s">
        <v>84</v>
      </c>
      <c r="C5" s="128" t="s">
        <v>85</v>
      </c>
      <c r="D5" s="128" t="s">
        <v>79</v>
      </c>
      <c r="E5" s="128" t="s">
        <v>86</v>
      </c>
      <c r="F5" s="589" t="s">
        <v>101</v>
      </c>
      <c r="G5" s="589"/>
      <c r="H5" s="590"/>
    </row>
    <row r="6" spans="1:9" ht="17.100000000000001" customHeight="1" x14ac:dyDescent="0.3">
      <c r="A6" s="583" t="s">
        <v>295</v>
      </c>
      <c r="B6" s="389" t="s">
        <v>10</v>
      </c>
      <c r="C6" s="390" t="s">
        <v>167</v>
      </c>
      <c r="D6" s="391">
        <v>928000</v>
      </c>
      <c r="E6" s="392" t="s">
        <v>166</v>
      </c>
      <c r="F6" s="593" t="s">
        <v>310</v>
      </c>
      <c r="G6" s="595" t="s">
        <v>100</v>
      </c>
      <c r="H6" s="581">
        <v>2320000</v>
      </c>
    </row>
    <row r="7" spans="1:9" ht="17.100000000000001" customHeight="1" x14ac:dyDescent="0.3">
      <c r="A7" s="584"/>
      <c r="B7" s="378" t="s">
        <v>10</v>
      </c>
      <c r="C7" s="379" t="s">
        <v>30</v>
      </c>
      <c r="D7" s="393">
        <v>1392000</v>
      </c>
      <c r="E7" s="380" t="s">
        <v>166</v>
      </c>
      <c r="F7" s="594"/>
      <c r="G7" s="596"/>
      <c r="H7" s="582"/>
    </row>
    <row r="8" spans="1:9" ht="21.95" customHeight="1" x14ac:dyDescent="0.3">
      <c r="A8" s="88" t="s">
        <v>296</v>
      </c>
      <c r="B8" s="367" t="s">
        <v>10</v>
      </c>
      <c r="C8" s="47" t="s">
        <v>165</v>
      </c>
      <c r="D8" s="48">
        <v>485468000</v>
      </c>
      <c r="E8" s="300" t="s">
        <v>166</v>
      </c>
      <c r="F8" s="94" t="s">
        <v>297</v>
      </c>
      <c r="G8" s="407" t="s">
        <v>100</v>
      </c>
      <c r="H8" s="299">
        <v>485468000</v>
      </c>
    </row>
    <row r="9" spans="1:9" ht="18" customHeight="1" x14ac:dyDescent="0.3">
      <c r="A9" s="586" t="s">
        <v>308</v>
      </c>
      <c r="B9" s="372" t="s">
        <v>10</v>
      </c>
      <c r="C9" s="373" t="s">
        <v>167</v>
      </c>
      <c r="D9" s="384">
        <v>13286000</v>
      </c>
      <c r="E9" s="374" t="s">
        <v>166</v>
      </c>
      <c r="F9" s="408" t="s">
        <v>169</v>
      </c>
      <c r="G9" s="409" t="s">
        <v>100</v>
      </c>
      <c r="H9" s="410">
        <v>13286000</v>
      </c>
      <c r="I9" s="371"/>
    </row>
    <row r="10" spans="1:9" ht="18" customHeight="1" x14ac:dyDescent="0.3">
      <c r="A10" s="587"/>
      <c r="B10" s="378" t="s">
        <v>168</v>
      </c>
      <c r="C10" s="379" t="s">
        <v>165</v>
      </c>
      <c r="D10" s="385">
        <v>19929000</v>
      </c>
      <c r="E10" s="380" t="s">
        <v>166</v>
      </c>
      <c r="F10" s="411" t="s">
        <v>170</v>
      </c>
      <c r="G10" s="412" t="s">
        <v>100</v>
      </c>
      <c r="H10" s="413">
        <v>19929000</v>
      </c>
    </row>
    <row r="11" spans="1:9" ht="18" customHeight="1" x14ac:dyDescent="0.3">
      <c r="A11" s="586" t="s">
        <v>308</v>
      </c>
      <c r="B11" s="381" t="s">
        <v>10</v>
      </c>
      <c r="C11" s="382" t="s">
        <v>167</v>
      </c>
      <c r="D11" s="386">
        <v>6000000</v>
      </c>
      <c r="E11" s="383" t="s">
        <v>166</v>
      </c>
      <c r="F11" s="414" t="s">
        <v>173</v>
      </c>
      <c r="G11" s="415" t="s">
        <v>100</v>
      </c>
      <c r="H11" s="416">
        <v>6000000</v>
      </c>
    </row>
    <row r="12" spans="1:9" ht="18" customHeight="1" x14ac:dyDescent="0.3">
      <c r="A12" s="587"/>
      <c r="B12" s="375" t="s">
        <v>168</v>
      </c>
      <c r="C12" s="376" t="s">
        <v>165</v>
      </c>
      <c r="D12" s="387">
        <v>9000000</v>
      </c>
      <c r="E12" s="377" t="s">
        <v>166</v>
      </c>
      <c r="F12" s="417" t="s">
        <v>174</v>
      </c>
      <c r="G12" s="418" t="s">
        <v>100</v>
      </c>
      <c r="H12" s="419">
        <v>9000000</v>
      </c>
    </row>
    <row r="13" spans="1:9" ht="21.95" customHeight="1" x14ac:dyDescent="0.3">
      <c r="A13" s="88" t="s">
        <v>308</v>
      </c>
      <c r="B13" s="367" t="s">
        <v>168</v>
      </c>
      <c r="C13" s="298" t="s">
        <v>165</v>
      </c>
      <c r="D13" s="388">
        <v>13500000</v>
      </c>
      <c r="E13" s="301" t="s">
        <v>166</v>
      </c>
      <c r="F13" s="417" t="s">
        <v>175</v>
      </c>
      <c r="G13" s="407" t="s">
        <v>100</v>
      </c>
      <c r="H13" s="419">
        <v>13500000</v>
      </c>
    </row>
    <row r="14" spans="1:9" ht="18" customHeight="1" x14ac:dyDescent="0.3">
      <c r="A14" s="597" t="s">
        <v>308</v>
      </c>
      <c r="B14" s="372" t="s">
        <v>10</v>
      </c>
      <c r="C14" s="373" t="s">
        <v>167</v>
      </c>
      <c r="D14" s="384">
        <v>4000000</v>
      </c>
      <c r="E14" s="374" t="s">
        <v>166</v>
      </c>
      <c r="F14" s="408" t="s">
        <v>171</v>
      </c>
      <c r="G14" s="409" t="s">
        <v>100</v>
      </c>
      <c r="H14" s="410">
        <v>4000000</v>
      </c>
    </row>
    <row r="15" spans="1:9" ht="18" customHeight="1" x14ac:dyDescent="0.3">
      <c r="A15" s="587"/>
      <c r="B15" s="378" t="s">
        <v>168</v>
      </c>
      <c r="C15" s="379" t="s">
        <v>165</v>
      </c>
      <c r="D15" s="385">
        <v>6000000</v>
      </c>
      <c r="E15" s="380" t="s">
        <v>166</v>
      </c>
      <c r="F15" s="411" t="s">
        <v>172</v>
      </c>
      <c r="G15" s="412" t="s">
        <v>100</v>
      </c>
      <c r="H15" s="413">
        <v>6000000</v>
      </c>
    </row>
    <row r="16" spans="1:9" ht="17.100000000000001" customHeight="1" x14ac:dyDescent="0.3">
      <c r="A16" s="583" t="s">
        <v>309</v>
      </c>
      <c r="B16" s="389" t="s">
        <v>10</v>
      </c>
      <c r="C16" s="390" t="s">
        <v>167</v>
      </c>
      <c r="D16" s="391">
        <v>904904</v>
      </c>
      <c r="E16" s="392" t="s">
        <v>166</v>
      </c>
      <c r="F16" s="593" t="s">
        <v>311</v>
      </c>
      <c r="G16" s="595" t="s">
        <v>100</v>
      </c>
      <c r="H16" s="581">
        <v>2262260</v>
      </c>
    </row>
    <row r="17" spans="1:9" ht="17.100000000000001" customHeight="1" x14ac:dyDescent="0.3">
      <c r="A17" s="584"/>
      <c r="B17" s="395" t="s">
        <v>10</v>
      </c>
      <c r="C17" s="396" t="s">
        <v>30</v>
      </c>
      <c r="D17" s="397">
        <v>1357356</v>
      </c>
      <c r="E17" s="398" t="s">
        <v>166</v>
      </c>
      <c r="F17" s="594"/>
      <c r="G17" s="596"/>
      <c r="H17" s="582"/>
    </row>
    <row r="18" spans="1:9" ht="17.100000000000001" customHeight="1" x14ac:dyDescent="0.3">
      <c r="A18" s="585" t="s">
        <v>312</v>
      </c>
      <c r="B18" s="399" t="s">
        <v>10</v>
      </c>
      <c r="C18" s="400" t="s">
        <v>167</v>
      </c>
      <c r="D18" s="401">
        <v>981548</v>
      </c>
      <c r="E18" s="402" t="s">
        <v>166</v>
      </c>
      <c r="F18" s="593" t="s">
        <v>313</v>
      </c>
      <c r="G18" s="595" t="s">
        <v>100</v>
      </c>
      <c r="H18" s="581">
        <v>2453870</v>
      </c>
    </row>
    <row r="19" spans="1:9" ht="17.100000000000001" customHeight="1" x14ac:dyDescent="0.3">
      <c r="A19" s="584"/>
      <c r="B19" s="375" t="s">
        <v>10</v>
      </c>
      <c r="C19" s="376" t="s">
        <v>30</v>
      </c>
      <c r="D19" s="394">
        <v>1472322</v>
      </c>
      <c r="E19" s="377" t="s">
        <v>166</v>
      </c>
      <c r="F19" s="594"/>
      <c r="G19" s="596"/>
      <c r="H19" s="582"/>
    </row>
    <row r="20" spans="1:9" ht="17.100000000000001" customHeight="1" x14ac:dyDescent="0.3">
      <c r="A20" s="585" t="s">
        <v>315</v>
      </c>
      <c r="B20" s="389" t="s">
        <v>10</v>
      </c>
      <c r="C20" s="390" t="s">
        <v>167</v>
      </c>
      <c r="D20" s="391">
        <v>996932</v>
      </c>
      <c r="E20" s="392" t="s">
        <v>166</v>
      </c>
      <c r="F20" s="593" t="s">
        <v>314</v>
      </c>
      <c r="G20" s="595" t="s">
        <v>100</v>
      </c>
      <c r="H20" s="581">
        <v>2492330</v>
      </c>
    </row>
    <row r="21" spans="1:9" ht="17.100000000000001" customHeight="1" x14ac:dyDescent="0.3">
      <c r="A21" s="584"/>
      <c r="B21" s="395" t="s">
        <v>10</v>
      </c>
      <c r="C21" s="396" t="s">
        <v>30</v>
      </c>
      <c r="D21" s="397">
        <v>1495398</v>
      </c>
      <c r="E21" s="398" t="s">
        <v>166</v>
      </c>
      <c r="F21" s="594"/>
      <c r="G21" s="596"/>
      <c r="H21" s="582"/>
    </row>
    <row r="22" spans="1:9" ht="17.100000000000001" customHeight="1" x14ac:dyDescent="0.3">
      <c r="A22" s="585" t="s">
        <v>335</v>
      </c>
      <c r="B22" s="399" t="s">
        <v>10</v>
      </c>
      <c r="C22" s="400" t="s">
        <v>167</v>
      </c>
      <c r="D22" s="401">
        <v>1070668</v>
      </c>
      <c r="E22" s="402" t="s">
        <v>166</v>
      </c>
      <c r="F22" s="593" t="s">
        <v>316</v>
      </c>
      <c r="G22" s="595" t="s">
        <v>100</v>
      </c>
      <c r="H22" s="581">
        <v>2676670</v>
      </c>
    </row>
    <row r="23" spans="1:9" ht="17.100000000000001" customHeight="1" x14ac:dyDescent="0.3">
      <c r="A23" s="584"/>
      <c r="B23" s="375" t="s">
        <v>10</v>
      </c>
      <c r="C23" s="376" t="s">
        <v>30</v>
      </c>
      <c r="D23" s="394">
        <v>1606002</v>
      </c>
      <c r="E23" s="377" t="s">
        <v>166</v>
      </c>
      <c r="F23" s="594"/>
      <c r="G23" s="596"/>
      <c r="H23" s="582"/>
    </row>
    <row r="24" spans="1:9" ht="17.100000000000001" customHeight="1" x14ac:dyDescent="0.3">
      <c r="A24" s="585" t="s">
        <v>318</v>
      </c>
      <c r="B24" s="389" t="s">
        <v>10</v>
      </c>
      <c r="C24" s="390" t="s">
        <v>167</v>
      </c>
      <c r="D24" s="391">
        <v>1049868</v>
      </c>
      <c r="E24" s="392" t="s">
        <v>166</v>
      </c>
      <c r="F24" s="593" t="s">
        <v>317</v>
      </c>
      <c r="G24" s="595" t="s">
        <v>100</v>
      </c>
      <c r="H24" s="581">
        <v>2624670</v>
      </c>
    </row>
    <row r="25" spans="1:9" ht="17.100000000000001" customHeight="1" x14ac:dyDescent="0.3">
      <c r="A25" s="584"/>
      <c r="B25" s="395" t="s">
        <v>10</v>
      </c>
      <c r="C25" s="396" t="s">
        <v>30</v>
      </c>
      <c r="D25" s="397">
        <v>1574802</v>
      </c>
      <c r="E25" s="398" t="s">
        <v>166</v>
      </c>
      <c r="F25" s="594"/>
      <c r="G25" s="596"/>
      <c r="H25" s="582"/>
    </row>
    <row r="26" spans="1:9" ht="21.95" customHeight="1" x14ac:dyDescent="0.3">
      <c r="A26" s="88" t="s">
        <v>319</v>
      </c>
      <c r="B26" s="367" t="s">
        <v>10</v>
      </c>
      <c r="C26" s="47" t="s">
        <v>165</v>
      </c>
      <c r="D26" s="48">
        <v>485467000</v>
      </c>
      <c r="E26" s="300" t="s">
        <v>166</v>
      </c>
      <c r="F26" s="94" t="s">
        <v>320</v>
      </c>
      <c r="G26" s="407" t="s">
        <v>100</v>
      </c>
      <c r="H26" s="299">
        <v>485467000</v>
      </c>
    </row>
    <row r="27" spans="1:9" ht="18" customHeight="1" x14ac:dyDescent="0.3">
      <c r="A27" s="586" t="s">
        <v>321</v>
      </c>
      <c r="B27" s="372" t="s">
        <v>10</v>
      </c>
      <c r="C27" s="373" t="s">
        <v>167</v>
      </c>
      <c r="D27" s="384">
        <v>13768000</v>
      </c>
      <c r="E27" s="374" t="s">
        <v>166</v>
      </c>
      <c r="F27" s="408" t="s">
        <v>322</v>
      </c>
      <c r="G27" s="409" t="s">
        <v>100</v>
      </c>
      <c r="H27" s="410">
        <v>13768000</v>
      </c>
      <c r="I27" s="371"/>
    </row>
    <row r="28" spans="1:9" ht="18" customHeight="1" x14ac:dyDescent="0.3">
      <c r="A28" s="587"/>
      <c r="B28" s="378" t="s">
        <v>168</v>
      </c>
      <c r="C28" s="379" t="s">
        <v>165</v>
      </c>
      <c r="D28" s="385">
        <v>20652000</v>
      </c>
      <c r="E28" s="380" t="s">
        <v>166</v>
      </c>
      <c r="F28" s="411" t="s">
        <v>323</v>
      </c>
      <c r="G28" s="412" t="s">
        <v>100</v>
      </c>
      <c r="H28" s="413">
        <v>20652000</v>
      </c>
    </row>
    <row r="29" spans="1:9" ht="21.95" customHeight="1" x14ac:dyDescent="0.3">
      <c r="A29" s="88" t="s">
        <v>321</v>
      </c>
      <c r="B29" s="367" t="s">
        <v>168</v>
      </c>
      <c r="C29" s="298" t="s">
        <v>165</v>
      </c>
      <c r="D29" s="388">
        <v>15500000</v>
      </c>
      <c r="E29" s="301" t="s">
        <v>166</v>
      </c>
      <c r="F29" s="417" t="s">
        <v>324</v>
      </c>
      <c r="G29" s="407" t="s">
        <v>100</v>
      </c>
      <c r="H29" s="419">
        <v>15500000</v>
      </c>
    </row>
    <row r="30" spans="1:9" ht="18" customHeight="1" x14ac:dyDescent="0.3">
      <c r="A30" s="586" t="s">
        <v>321</v>
      </c>
      <c r="B30" s="381" t="s">
        <v>10</v>
      </c>
      <c r="C30" s="382" t="s">
        <v>167</v>
      </c>
      <c r="D30" s="386">
        <v>6000000</v>
      </c>
      <c r="E30" s="383" t="s">
        <v>166</v>
      </c>
      <c r="F30" s="414" t="s">
        <v>325</v>
      </c>
      <c r="G30" s="415" t="s">
        <v>100</v>
      </c>
      <c r="H30" s="416">
        <v>6000000</v>
      </c>
    </row>
    <row r="31" spans="1:9" ht="18" customHeight="1" x14ac:dyDescent="0.3">
      <c r="A31" s="587"/>
      <c r="B31" s="375" t="s">
        <v>168</v>
      </c>
      <c r="C31" s="376" t="s">
        <v>165</v>
      </c>
      <c r="D31" s="387">
        <v>9000000</v>
      </c>
      <c r="E31" s="377" t="s">
        <v>166</v>
      </c>
      <c r="F31" s="417" t="s">
        <v>326</v>
      </c>
      <c r="G31" s="418" t="s">
        <v>100</v>
      </c>
      <c r="H31" s="419">
        <v>9000000</v>
      </c>
    </row>
    <row r="32" spans="1:9" ht="17.100000000000001" customHeight="1" x14ac:dyDescent="0.3">
      <c r="A32" s="585" t="s">
        <v>331</v>
      </c>
      <c r="B32" s="399" t="s">
        <v>10</v>
      </c>
      <c r="C32" s="400" t="s">
        <v>167</v>
      </c>
      <c r="D32" s="401">
        <v>941032</v>
      </c>
      <c r="E32" s="402" t="s">
        <v>166</v>
      </c>
      <c r="F32" s="593" t="s">
        <v>243</v>
      </c>
      <c r="G32" s="595" t="s">
        <v>100</v>
      </c>
      <c r="H32" s="581">
        <v>2352580</v>
      </c>
    </row>
    <row r="33" spans="1:8" ht="17.100000000000001" customHeight="1" x14ac:dyDescent="0.3">
      <c r="A33" s="584"/>
      <c r="B33" s="375" t="s">
        <v>10</v>
      </c>
      <c r="C33" s="376" t="s">
        <v>30</v>
      </c>
      <c r="D33" s="394">
        <v>1411548</v>
      </c>
      <c r="E33" s="377" t="s">
        <v>166</v>
      </c>
      <c r="F33" s="594"/>
      <c r="G33" s="596"/>
      <c r="H33" s="582"/>
    </row>
    <row r="34" spans="1:8" ht="17.100000000000001" customHeight="1" x14ac:dyDescent="0.3">
      <c r="A34" s="585" t="s">
        <v>242</v>
      </c>
      <c r="B34" s="399" t="s">
        <v>10</v>
      </c>
      <c r="C34" s="400" t="s">
        <v>167</v>
      </c>
      <c r="D34" s="401">
        <v>821808</v>
      </c>
      <c r="E34" s="402" t="s">
        <v>166</v>
      </c>
      <c r="F34" s="593" t="s">
        <v>244</v>
      </c>
      <c r="G34" s="595" t="s">
        <v>100</v>
      </c>
      <c r="H34" s="581">
        <v>2054520</v>
      </c>
    </row>
    <row r="35" spans="1:8" ht="17.100000000000001" customHeight="1" x14ac:dyDescent="0.3">
      <c r="A35" s="584"/>
      <c r="B35" s="375" t="s">
        <v>10</v>
      </c>
      <c r="C35" s="376" t="s">
        <v>30</v>
      </c>
      <c r="D35" s="394">
        <v>1232712</v>
      </c>
      <c r="E35" s="377" t="s">
        <v>166</v>
      </c>
      <c r="F35" s="594"/>
      <c r="G35" s="596"/>
      <c r="H35" s="582"/>
    </row>
    <row r="36" spans="1:8" ht="17.100000000000001" customHeight="1" x14ac:dyDescent="0.3">
      <c r="A36" s="585" t="s">
        <v>330</v>
      </c>
      <c r="B36" s="399" t="s">
        <v>10</v>
      </c>
      <c r="C36" s="400" t="s">
        <v>167</v>
      </c>
      <c r="D36" s="401">
        <v>1044000</v>
      </c>
      <c r="E36" s="402" t="s">
        <v>166</v>
      </c>
      <c r="F36" s="593" t="s">
        <v>245</v>
      </c>
      <c r="G36" s="595" t="s">
        <v>100</v>
      </c>
      <c r="H36" s="581">
        <v>2610000</v>
      </c>
    </row>
    <row r="37" spans="1:8" ht="17.100000000000001" customHeight="1" x14ac:dyDescent="0.3">
      <c r="A37" s="584"/>
      <c r="B37" s="375" t="s">
        <v>10</v>
      </c>
      <c r="C37" s="376" t="s">
        <v>30</v>
      </c>
      <c r="D37" s="394">
        <v>1566000</v>
      </c>
      <c r="E37" s="377" t="s">
        <v>166</v>
      </c>
      <c r="F37" s="594"/>
      <c r="G37" s="596"/>
      <c r="H37" s="582"/>
    </row>
    <row r="38" spans="1:8" ht="17.100000000000001" customHeight="1" x14ac:dyDescent="0.3">
      <c r="A38" s="585" t="s">
        <v>332</v>
      </c>
      <c r="B38" s="399" t="s">
        <v>10</v>
      </c>
      <c r="C38" s="400" t="s">
        <v>167</v>
      </c>
      <c r="D38" s="401">
        <v>1040388</v>
      </c>
      <c r="E38" s="402" t="s">
        <v>166</v>
      </c>
      <c r="F38" s="593" t="s">
        <v>246</v>
      </c>
      <c r="G38" s="595" t="s">
        <v>100</v>
      </c>
      <c r="H38" s="581">
        <v>2600970</v>
      </c>
    </row>
    <row r="39" spans="1:8" ht="17.100000000000001" customHeight="1" x14ac:dyDescent="0.3">
      <c r="A39" s="584"/>
      <c r="B39" s="375" t="s">
        <v>10</v>
      </c>
      <c r="C39" s="376" t="s">
        <v>30</v>
      </c>
      <c r="D39" s="394">
        <v>1560582</v>
      </c>
      <c r="E39" s="377" t="s">
        <v>166</v>
      </c>
      <c r="F39" s="594"/>
      <c r="G39" s="596"/>
      <c r="H39" s="582"/>
    </row>
    <row r="40" spans="1:8" ht="17.100000000000001" customHeight="1" x14ac:dyDescent="0.3">
      <c r="A40" s="585" t="s">
        <v>333</v>
      </c>
      <c r="B40" s="399" t="s">
        <v>10</v>
      </c>
      <c r="C40" s="400" t="s">
        <v>167</v>
      </c>
      <c r="D40" s="401">
        <v>988000</v>
      </c>
      <c r="E40" s="402" t="s">
        <v>166</v>
      </c>
      <c r="F40" s="593" t="s">
        <v>247</v>
      </c>
      <c r="G40" s="595" t="s">
        <v>100</v>
      </c>
      <c r="H40" s="581">
        <v>2470000</v>
      </c>
    </row>
    <row r="41" spans="1:8" ht="17.100000000000001" customHeight="1" x14ac:dyDescent="0.3">
      <c r="A41" s="584"/>
      <c r="B41" s="375" t="s">
        <v>10</v>
      </c>
      <c r="C41" s="376" t="s">
        <v>30</v>
      </c>
      <c r="D41" s="394">
        <v>1482000</v>
      </c>
      <c r="E41" s="377" t="s">
        <v>166</v>
      </c>
      <c r="F41" s="594"/>
      <c r="G41" s="596"/>
      <c r="H41" s="582"/>
    </row>
    <row r="42" spans="1:8" ht="17.100000000000001" customHeight="1" x14ac:dyDescent="0.3">
      <c r="A42" s="585" t="s">
        <v>334</v>
      </c>
      <c r="B42" s="399" t="s">
        <v>10</v>
      </c>
      <c r="C42" s="400" t="s">
        <v>167</v>
      </c>
      <c r="D42" s="401">
        <v>992000</v>
      </c>
      <c r="E42" s="402" t="s">
        <v>166</v>
      </c>
      <c r="F42" s="593" t="s">
        <v>248</v>
      </c>
      <c r="G42" s="595" t="s">
        <v>100</v>
      </c>
      <c r="H42" s="581">
        <v>2480000</v>
      </c>
    </row>
    <row r="43" spans="1:8" ht="17.100000000000001" customHeight="1" x14ac:dyDescent="0.3">
      <c r="A43" s="584"/>
      <c r="B43" s="375" t="s">
        <v>10</v>
      </c>
      <c r="C43" s="376" t="s">
        <v>30</v>
      </c>
      <c r="D43" s="394">
        <v>1488000</v>
      </c>
      <c r="E43" s="377" t="s">
        <v>166</v>
      </c>
      <c r="F43" s="594"/>
      <c r="G43" s="596"/>
      <c r="H43" s="582"/>
    </row>
    <row r="44" spans="1:8" ht="22.5" customHeight="1" thickBot="1" x14ac:dyDescent="0.35">
      <c r="A44" s="573" t="s">
        <v>272</v>
      </c>
      <c r="B44" s="574"/>
      <c r="C44" s="574"/>
      <c r="D44" s="574"/>
      <c r="E44" s="574"/>
      <c r="F44" s="574"/>
      <c r="G44" s="420"/>
      <c r="H44" s="297">
        <f>SUM(H6:H43)</f>
        <v>1136967870</v>
      </c>
    </row>
    <row r="45" spans="1:8" ht="21.95" customHeight="1" x14ac:dyDescent="0.3">
      <c r="A45" s="88" t="s">
        <v>336</v>
      </c>
      <c r="B45" s="367" t="s">
        <v>10</v>
      </c>
      <c r="C45" s="47" t="s">
        <v>237</v>
      </c>
      <c r="D45" s="48">
        <v>15108000</v>
      </c>
      <c r="E45" s="300" t="s">
        <v>238</v>
      </c>
      <c r="F45" s="94" t="s">
        <v>240</v>
      </c>
      <c r="G45" s="407" t="s">
        <v>100</v>
      </c>
      <c r="H45" s="299">
        <v>15108000</v>
      </c>
    </row>
    <row r="46" spans="1:8" ht="21.95" customHeight="1" x14ac:dyDescent="0.3">
      <c r="A46" s="88" t="s">
        <v>239</v>
      </c>
      <c r="B46" s="367" t="s">
        <v>10</v>
      </c>
      <c r="C46" s="47" t="s">
        <v>237</v>
      </c>
      <c r="D46" s="48">
        <v>14000000</v>
      </c>
      <c r="E46" s="300" t="s">
        <v>238</v>
      </c>
      <c r="F46" s="94" t="s">
        <v>241</v>
      </c>
      <c r="G46" s="407" t="s">
        <v>100</v>
      </c>
      <c r="H46" s="299">
        <v>14000000</v>
      </c>
    </row>
    <row r="47" spans="1:8" ht="21.95" customHeight="1" x14ac:dyDescent="0.3">
      <c r="A47" s="88" t="s">
        <v>337</v>
      </c>
      <c r="B47" s="367" t="s">
        <v>10</v>
      </c>
      <c r="C47" s="47" t="s">
        <v>237</v>
      </c>
      <c r="D47" s="48">
        <v>2000000</v>
      </c>
      <c r="E47" s="300" t="s">
        <v>339</v>
      </c>
      <c r="F47" s="94" t="s">
        <v>338</v>
      </c>
      <c r="G47" s="407" t="s">
        <v>100</v>
      </c>
      <c r="H47" s="299">
        <v>2000000</v>
      </c>
    </row>
    <row r="48" spans="1:8" ht="21.95" customHeight="1" x14ac:dyDescent="0.3">
      <c r="A48" s="88" t="s">
        <v>337</v>
      </c>
      <c r="B48" s="367" t="s">
        <v>10</v>
      </c>
      <c r="C48" s="47" t="s">
        <v>237</v>
      </c>
      <c r="D48" s="48">
        <v>2500000</v>
      </c>
      <c r="E48" s="300" t="s">
        <v>339</v>
      </c>
      <c r="F48" s="94" t="s">
        <v>340</v>
      </c>
      <c r="G48" s="407" t="s">
        <v>100</v>
      </c>
      <c r="H48" s="299">
        <v>2500000</v>
      </c>
    </row>
    <row r="49" spans="1:9" ht="21.95" customHeight="1" x14ac:dyDescent="0.3">
      <c r="A49" s="88" t="s">
        <v>337</v>
      </c>
      <c r="B49" s="367" t="s">
        <v>10</v>
      </c>
      <c r="C49" s="47" t="s">
        <v>237</v>
      </c>
      <c r="D49" s="48">
        <v>2500000</v>
      </c>
      <c r="E49" s="300" t="s">
        <v>339</v>
      </c>
      <c r="F49" s="94" t="s">
        <v>341</v>
      </c>
      <c r="G49" s="407" t="s">
        <v>100</v>
      </c>
      <c r="H49" s="299">
        <v>2500000</v>
      </c>
    </row>
    <row r="50" spans="1:9" ht="21.95" customHeight="1" x14ac:dyDescent="0.3">
      <c r="A50" s="88" t="s">
        <v>343</v>
      </c>
      <c r="B50" s="367" t="s">
        <v>10</v>
      </c>
      <c r="C50" s="47" t="s">
        <v>237</v>
      </c>
      <c r="D50" s="48">
        <v>110000</v>
      </c>
      <c r="E50" s="300" t="s">
        <v>238</v>
      </c>
      <c r="F50" s="94" t="s">
        <v>342</v>
      </c>
      <c r="G50" s="407" t="s">
        <v>100</v>
      </c>
      <c r="H50" s="299">
        <v>110000</v>
      </c>
    </row>
    <row r="51" spans="1:9" ht="21.95" customHeight="1" x14ac:dyDescent="0.3">
      <c r="A51" s="88" t="s">
        <v>344</v>
      </c>
      <c r="B51" s="367" t="s">
        <v>10</v>
      </c>
      <c r="C51" s="47" t="s">
        <v>237</v>
      </c>
      <c r="D51" s="48">
        <v>410000</v>
      </c>
      <c r="E51" s="300" t="s">
        <v>238</v>
      </c>
      <c r="F51" s="94" t="s">
        <v>342</v>
      </c>
      <c r="G51" s="407" t="s">
        <v>100</v>
      </c>
      <c r="H51" s="299">
        <v>410000</v>
      </c>
    </row>
    <row r="52" spans="1:9" ht="21.95" customHeight="1" x14ac:dyDescent="0.3">
      <c r="A52" s="88" t="s">
        <v>345</v>
      </c>
      <c r="B52" s="367" t="s">
        <v>10</v>
      </c>
      <c r="C52" s="47" t="s">
        <v>237</v>
      </c>
      <c r="D52" s="48">
        <v>170000</v>
      </c>
      <c r="E52" s="300" t="s">
        <v>238</v>
      </c>
      <c r="F52" s="94" t="s">
        <v>342</v>
      </c>
      <c r="G52" s="407" t="s">
        <v>100</v>
      </c>
      <c r="H52" s="299">
        <v>170000</v>
      </c>
    </row>
    <row r="53" spans="1:9" ht="21.95" customHeight="1" x14ac:dyDescent="0.3">
      <c r="A53" s="88" t="s">
        <v>346</v>
      </c>
      <c r="B53" s="367" t="s">
        <v>10</v>
      </c>
      <c r="C53" s="47" t="s">
        <v>237</v>
      </c>
      <c r="D53" s="48">
        <v>530000</v>
      </c>
      <c r="E53" s="300" t="s">
        <v>238</v>
      </c>
      <c r="F53" s="94" t="s">
        <v>342</v>
      </c>
      <c r="G53" s="407" t="s">
        <v>100</v>
      </c>
      <c r="H53" s="299">
        <v>530000</v>
      </c>
    </row>
    <row r="54" spans="1:9" ht="21.95" customHeight="1" x14ac:dyDescent="0.3">
      <c r="A54" s="88" t="s">
        <v>330</v>
      </c>
      <c r="B54" s="367" t="s">
        <v>10</v>
      </c>
      <c r="C54" s="47" t="s">
        <v>237</v>
      </c>
      <c r="D54" s="48">
        <v>5704000</v>
      </c>
      <c r="E54" s="300" t="s">
        <v>238</v>
      </c>
      <c r="F54" s="94" t="s">
        <v>240</v>
      </c>
      <c r="G54" s="407" t="s">
        <v>100</v>
      </c>
      <c r="H54" s="299">
        <v>5704000</v>
      </c>
    </row>
    <row r="55" spans="1:9" ht="21.95" customHeight="1" x14ac:dyDescent="0.3">
      <c r="A55" s="88" t="s">
        <v>347</v>
      </c>
      <c r="B55" s="367" t="s">
        <v>10</v>
      </c>
      <c r="C55" s="47" t="s">
        <v>237</v>
      </c>
      <c r="D55" s="48">
        <v>1780000</v>
      </c>
      <c r="E55" s="300" t="s">
        <v>238</v>
      </c>
      <c r="F55" s="94" t="s">
        <v>342</v>
      </c>
      <c r="G55" s="407" t="s">
        <v>100</v>
      </c>
      <c r="H55" s="299">
        <v>1780000</v>
      </c>
    </row>
    <row r="56" spans="1:9" ht="22.5" customHeight="1" thickBot="1" x14ac:dyDescent="0.35">
      <c r="A56" s="573" t="s">
        <v>273</v>
      </c>
      <c r="B56" s="574"/>
      <c r="C56" s="574"/>
      <c r="D56" s="574"/>
      <c r="E56" s="574"/>
      <c r="F56" s="574"/>
      <c r="G56" s="420"/>
      <c r="H56" s="297">
        <f>SUM(H45:H55)</f>
        <v>44812000</v>
      </c>
    </row>
    <row r="57" spans="1:9" ht="22.5" customHeight="1" thickBot="1" x14ac:dyDescent="0.35">
      <c r="A57" s="591" t="s">
        <v>274</v>
      </c>
      <c r="B57" s="592"/>
      <c r="C57" s="592"/>
      <c r="D57" s="592"/>
      <c r="E57" s="592"/>
      <c r="F57" s="592"/>
      <c r="G57" s="500"/>
      <c r="H57" s="501">
        <f>SUM(H56,H44)</f>
        <v>1181779870</v>
      </c>
    </row>
    <row r="58" spans="1:9" x14ac:dyDescent="0.3">
      <c r="F58" s="74"/>
      <c r="G58" s="68"/>
      <c r="H58" s="79"/>
    </row>
    <row r="59" spans="1:9" x14ac:dyDescent="0.3">
      <c r="F59" s="74"/>
      <c r="G59" s="68"/>
      <c r="H59" s="79"/>
    </row>
    <row r="60" spans="1:9" s="505" customFormat="1" ht="18.75" customHeight="1" x14ac:dyDescent="0.3">
      <c r="A60" s="598" t="s">
        <v>271</v>
      </c>
      <c r="B60" s="598"/>
      <c r="C60" s="598"/>
      <c r="D60" s="598"/>
      <c r="E60" s="598"/>
      <c r="F60" s="598"/>
      <c r="G60" s="502"/>
      <c r="H60" s="503"/>
      <c r="I60" s="504"/>
    </row>
    <row r="61" spans="1:9" x14ac:dyDescent="0.3">
      <c r="F61" s="86"/>
      <c r="G61" s="86"/>
      <c r="H61" s="86"/>
    </row>
    <row r="64" spans="1:9" ht="35.1" customHeight="1" x14ac:dyDescent="0.3">
      <c r="A64" s="571" t="s">
        <v>293</v>
      </c>
      <c r="B64" s="571"/>
      <c r="C64" s="571"/>
      <c r="D64" s="571"/>
      <c r="E64" s="571"/>
      <c r="F64" s="571"/>
      <c r="G64" s="571"/>
      <c r="H64" s="571"/>
    </row>
    <row r="66" spans="1:8" ht="12.75" thickBot="1" x14ac:dyDescent="0.35">
      <c r="H66" s="55" t="s">
        <v>102</v>
      </c>
    </row>
    <row r="67" spans="1:8" ht="20.100000000000001" customHeight="1" x14ac:dyDescent="0.3">
      <c r="A67" s="127" t="s">
        <v>83</v>
      </c>
      <c r="B67" s="128" t="s">
        <v>84</v>
      </c>
      <c r="C67" s="128" t="s">
        <v>85</v>
      </c>
      <c r="D67" s="128" t="s">
        <v>79</v>
      </c>
      <c r="E67" s="128" t="s">
        <v>86</v>
      </c>
      <c r="F67" s="589" t="s">
        <v>101</v>
      </c>
      <c r="G67" s="589"/>
      <c r="H67" s="590"/>
    </row>
    <row r="68" spans="1:8" ht="21.95" customHeight="1" x14ac:dyDescent="0.3">
      <c r="A68" s="88" t="s">
        <v>296</v>
      </c>
      <c r="B68" s="367" t="s">
        <v>10</v>
      </c>
      <c r="C68" s="47" t="s">
        <v>165</v>
      </c>
      <c r="D68" s="48">
        <v>91077500</v>
      </c>
      <c r="E68" s="300" t="s">
        <v>166</v>
      </c>
      <c r="F68" s="94" t="s">
        <v>232</v>
      </c>
      <c r="G68" s="109" t="s">
        <v>100</v>
      </c>
      <c r="H68" s="299">
        <v>91077500</v>
      </c>
    </row>
    <row r="69" spans="1:8" ht="17.100000000000001" customHeight="1" x14ac:dyDescent="0.3">
      <c r="A69" s="583" t="s">
        <v>298</v>
      </c>
      <c r="B69" s="369" t="s">
        <v>10</v>
      </c>
      <c r="C69" s="298" t="s">
        <v>167</v>
      </c>
      <c r="D69" s="75">
        <v>172000</v>
      </c>
      <c r="E69" s="301" t="s">
        <v>166</v>
      </c>
      <c r="F69" s="577" t="s">
        <v>227</v>
      </c>
      <c r="G69" s="579" t="s">
        <v>100</v>
      </c>
      <c r="H69" s="581">
        <v>430000</v>
      </c>
    </row>
    <row r="70" spans="1:8" ht="17.100000000000001" customHeight="1" x14ac:dyDescent="0.3">
      <c r="A70" s="584"/>
      <c r="B70" s="367" t="s">
        <v>10</v>
      </c>
      <c r="C70" s="47" t="s">
        <v>30</v>
      </c>
      <c r="D70" s="146">
        <v>258000</v>
      </c>
      <c r="E70" s="300" t="s">
        <v>166</v>
      </c>
      <c r="F70" s="578"/>
      <c r="G70" s="580"/>
      <c r="H70" s="582"/>
    </row>
    <row r="71" spans="1:8" ht="17.100000000000001" customHeight="1" x14ac:dyDescent="0.3">
      <c r="A71" s="585" t="s">
        <v>225</v>
      </c>
      <c r="B71" s="369" t="s">
        <v>10</v>
      </c>
      <c r="C71" s="298" t="s">
        <v>167</v>
      </c>
      <c r="D71" s="75">
        <v>172000</v>
      </c>
      <c r="E71" s="301" t="s">
        <v>166</v>
      </c>
      <c r="F71" s="577" t="s">
        <v>228</v>
      </c>
      <c r="G71" s="579" t="s">
        <v>100</v>
      </c>
      <c r="H71" s="581">
        <v>430000</v>
      </c>
    </row>
    <row r="72" spans="1:8" ht="17.100000000000001" customHeight="1" x14ac:dyDescent="0.3">
      <c r="A72" s="584"/>
      <c r="B72" s="367" t="s">
        <v>10</v>
      </c>
      <c r="C72" s="47" t="s">
        <v>30</v>
      </c>
      <c r="D72" s="146">
        <v>258000</v>
      </c>
      <c r="E72" s="300" t="s">
        <v>166</v>
      </c>
      <c r="F72" s="578"/>
      <c r="G72" s="580"/>
      <c r="H72" s="582"/>
    </row>
    <row r="73" spans="1:8" ht="17.100000000000001" customHeight="1" x14ac:dyDescent="0.3">
      <c r="A73" s="586" t="s">
        <v>226</v>
      </c>
      <c r="B73" s="368" t="s">
        <v>168</v>
      </c>
      <c r="C73" s="298" t="s">
        <v>167</v>
      </c>
      <c r="D73" s="75">
        <v>172000</v>
      </c>
      <c r="E73" s="301" t="s">
        <v>166</v>
      </c>
      <c r="F73" s="577" t="s">
        <v>229</v>
      </c>
      <c r="G73" s="579" t="s">
        <v>100</v>
      </c>
      <c r="H73" s="581">
        <v>430000</v>
      </c>
    </row>
    <row r="74" spans="1:8" ht="17.100000000000001" customHeight="1" x14ac:dyDescent="0.3">
      <c r="A74" s="587"/>
      <c r="B74" s="367" t="s">
        <v>10</v>
      </c>
      <c r="C74" s="47" t="s">
        <v>30</v>
      </c>
      <c r="D74" s="146">
        <v>258000</v>
      </c>
      <c r="E74" s="300" t="s">
        <v>166</v>
      </c>
      <c r="F74" s="578"/>
      <c r="G74" s="580"/>
      <c r="H74" s="582"/>
    </row>
    <row r="75" spans="1:8" ht="17.100000000000001" customHeight="1" x14ac:dyDescent="0.3">
      <c r="A75" s="586" t="s">
        <v>315</v>
      </c>
      <c r="B75" s="368" t="s">
        <v>168</v>
      </c>
      <c r="C75" s="298" t="s">
        <v>167</v>
      </c>
      <c r="D75" s="75">
        <v>176000</v>
      </c>
      <c r="E75" s="301" t="s">
        <v>166</v>
      </c>
      <c r="F75" s="577" t="s">
        <v>299</v>
      </c>
      <c r="G75" s="579" t="s">
        <v>100</v>
      </c>
      <c r="H75" s="581">
        <v>440000</v>
      </c>
    </row>
    <row r="76" spans="1:8" ht="17.100000000000001" customHeight="1" x14ac:dyDescent="0.3">
      <c r="A76" s="587"/>
      <c r="B76" s="367" t="s">
        <v>10</v>
      </c>
      <c r="C76" s="47" t="s">
        <v>30</v>
      </c>
      <c r="D76" s="146">
        <v>264000</v>
      </c>
      <c r="E76" s="300" t="s">
        <v>166</v>
      </c>
      <c r="F76" s="578"/>
      <c r="G76" s="580"/>
      <c r="H76" s="582"/>
    </row>
    <row r="77" spans="1:8" ht="17.100000000000001" customHeight="1" x14ac:dyDescent="0.3">
      <c r="A77" s="586" t="s">
        <v>230</v>
      </c>
      <c r="B77" s="368" t="s">
        <v>168</v>
      </c>
      <c r="C77" s="298" t="s">
        <v>167</v>
      </c>
      <c r="D77" s="75">
        <v>176000</v>
      </c>
      <c r="E77" s="301" t="s">
        <v>166</v>
      </c>
      <c r="F77" s="577" t="s">
        <v>300</v>
      </c>
      <c r="G77" s="579" t="s">
        <v>100</v>
      </c>
      <c r="H77" s="581">
        <v>440000</v>
      </c>
    </row>
    <row r="78" spans="1:8" ht="17.100000000000001" customHeight="1" x14ac:dyDescent="0.3">
      <c r="A78" s="588"/>
      <c r="B78" s="367" t="s">
        <v>10</v>
      </c>
      <c r="C78" s="47" t="s">
        <v>30</v>
      </c>
      <c r="D78" s="146">
        <v>264000</v>
      </c>
      <c r="E78" s="300" t="s">
        <v>166</v>
      </c>
      <c r="F78" s="578"/>
      <c r="G78" s="580"/>
      <c r="H78" s="582"/>
    </row>
    <row r="79" spans="1:8" ht="17.100000000000001" customHeight="1" x14ac:dyDescent="0.3">
      <c r="A79" s="586" t="s">
        <v>231</v>
      </c>
      <c r="B79" s="368" t="s">
        <v>168</v>
      </c>
      <c r="C79" s="298" t="s">
        <v>167</v>
      </c>
      <c r="D79" s="75">
        <v>176000</v>
      </c>
      <c r="E79" s="301" t="s">
        <v>166</v>
      </c>
      <c r="F79" s="577" t="s">
        <v>301</v>
      </c>
      <c r="G79" s="579" t="s">
        <v>100</v>
      </c>
      <c r="H79" s="581">
        <v>440000</v>
      </c>
    </row>
    <row r="80" spans="1:8" ht="17.100000000000001" customHeight="1" x14ac:dyDescent="0.3">
      <c r="A80" s="588"/>
      <c r="B80" s="367" t="s">
        <v>10</v>
      </c>
      <c r="C80" s="47" t="s">
        <v>30</v>
      </c>
      <c r="D80" s="146">
        <v>264000</v>
      </c>
      <c r="E80" s="300" t="s">
        <v>166</v>
      </c>
      <c r="F80" s="578"/>
      <c r="G80" s="580"/>
      <c r="H80" s="582"/>
    </row>
    <row r="81" spans="1:8" ht="21.95" customHeight="1" x14ac:dyDescent="0.3">
      <c r="A81" s="88" t="s">
        <v>319</v>
      </c>
      <c r="B81" s="367" t="s">
        <v>10</v>
      </c>
      <c r="C81" s="47" t="s">
        <v>165</v>
      </c>
      <c r="D81" s="48">
        <v>91077500</v>
      </c>
      <c r="E81" s="300" t="s">
        <v>166</v>
      </c>
      <c r="F81" s="94" t="s">
        <v>233</v>
      </c>
      <c r="G81" s="109" t="s">
        <v>100</v>
      </c>
      <c r="H81" s="299">
        <v>91077500</v>
      </c>
    </row>
    <row r="82" spans="1:8" ht="21.95" customHeight="1" x14ac:dyDescent="0.3">
      <c r="A82" s="585" t="s">
        <v>327</v>
      </c>
      <c r="B82" s="369" t="s">
        <v>10</v>
      </c>
      <c r="C82" s="298" t="s">
        <v>167</v>
      </c>
      <c r="D82" s="75">
        <v>180000</v>
      </c>
      <c r="E82" s="301" t="s">
        <v>166</v>
      </c>
      <c r="F82" s="577" t="s">
        <v>302</v>
      </c>
      <c r="G82" s="579" t="s">
        <v>100</v>
      </c>
      <c r="H82" s="581">
        <v>450000</v>
      </c>
    </row>
    <row r="83" spans="1:8" ht="21.95" customHeight="1" x14ac:dyDescent="0.3">
      <c r="A83" s="584"/>
      <c r="B83" s="367" t="s">
        <v>10</v>
      </c>
      <c r="C83" s="47" t="s">
        <v>30</v>
      </c>
      <c r="D83" s="146">
        <v>270000</v>
      </c>
      <c r="E83" s="300" t="s">
        <v>166</v>
      </c>
      <c r="F83" s="578"/>
      <c r="G83" s="580"/>
      <c r="H83" s="582"/>
    </row>
    <row r="84" spans="1:8" ht="21.95" customHeight="1" x14ac:dyDescent="0.3">
      <c r="A84" s="585" t="s">
        <v>234</v>
      </c>
      <c r="B84" s="369" t="s">
        <v>10</v>
      </c>
      <c r="C84" s="298" t="s">
        <v>167</v>
      </c>
      <c r="D84" s="75">
        <v>180000</v>
      </c>
      <c r="E84" s="301" t="s">
        <v>166</v>
      </c>
      <c r="F84" s="577" t="s">
        <v>303</v>
      </c>
      <c r="G84" s="579" t="s">
        <v>100</v>
      </c>
      <c r="H84" s="581">
        <v>450000</v>
      </c>
    </row>
    <row r="85" spans="1:8" ht="21.95" customHeight="1" x14ac:dyDescent="0.3">
      <c r="A85" s="584"/>
      <c r="B85" s="367" t="s">
        <v>10</v>
      </c>
      <c r="C85" s="47" t="s">
        <v>30</v>
      </c>
      <c r="D85" s="146">
        <v>270000</v>
      </c>
      <c r="E85" s="300" t="s">
        <v>166</v>
      </c>
      <c r="F85" s="578"/>
      <c r="G85" s="580"/>
      <c r="H85" s="582"/>
    </row>
    <row r="86" spans="1:8" ht="21.95" customHeight="1" x14ac:dyDescent="0.3">
      <c r="A86" s="585" t="s">
        <v>328</v>
      </c>
      <c r="B86" s="369" t="s">
        <v>10</v>
      </c>
      <c r="C86" s="298" t="s">
        <v>167</v>
      </c>
      <c r="D86" s="75">
        <v>180000</v>
      </c>
      <c r="E86" s="301" t="s">
        <v>166</v>
      </c>
      <c r="F86" s="577" t="s">
        <v>304</v>
      </c>
      <c r="G86" s="579" t="s">
        <v>100</v>
      </c>
      <c r="H86" s="581">
        <v>450000</v>
      </c>
    </row>
    <row r="87" spans="1:8" ht="21.95" customHeight="1" x14ac:dyDescent="0.3">
      <c r="A87" s="584"/>
      <c r="B87" s="367" t="s">
        <v>10</v>
      </c>
      <c r="C87" s="47" t="s">
        <v>30</v>
      </c>
      <c r="D87" s="146">
        <v>270000</v>
      </c>
      <c r="E87" s="300" t="s">
        <v>166</v>
      </c>
      <c r="F87" s="578"/>
      <c r="G87" s="580"/>
      <c r="H87" s="582"/>
    </row>
    <row r="88" spans="1:8" ht="21.95" customHeight="1" x14ac:dyDescent="0.3">
      <c r="A88" s="585" t="s">
        <v>329</v>
      </c>
      <c r="B88" s="369" t="s">
        <v>10</v>
      </c>
      <c r="C88" s="298" t="s">
        <v>167</v>
      </c>
      <c r="D88" s="75">
        <v>180000</v>
      </c>
      <c r="E88" s="301" t="s">
        <v>166</v>
      </c>
      <c r="F88" s="577" t="s">
        <v>307</v>
      </c>
      <c r="G88" s="579" t="s">
        <v>100</v>
      </c>
      <c r="H88" s="581">
        <v>450000</v>
      </c>
    </row>
    <row r="89" spans="1:8" ht="21.95" customHeight="1" x14ac:dyDescent="0.3">
      <c r="A89" s="584"/>
      <c r="B89" s="367" t="s">
        <v>10</v>
      </c>
      <c r="C89" s="47" t="s">
        <v>30</v>
      </c>
      <c r="D89" s="146">
        <v>270000</v>
      </c>
      <c r="E89" s="300" t="s">
        <v>166</v>
      </c>
      <c r="F89" s="578"/>
      <c r="G89" s="580"/>
      <c r="H89" s="582"/>
    </row>
    <row r="90" spans="1:8" ht="21.95" customHeight="1" x14ac:dyDescent="0.3">
      <c r="A90" s="585" t="s">
        <v>235</v>
      </c>
      <c r="B90" s="369" t="s">
        <v>10</v>
      </c>
      <c r="C90" s="298" t="s">
        <v>167</v>
      </c>
      <c r="D90" s="75">
        <v>180000</v>
      </c>
      <c r="E90" s="301" t="s">
        <v>166</v>
      </c>
      <c r="F90" s="577" t="s">
        <v>306</v>
      </c>
      <c r="G90" s="579" t="s">
        <v>100</v>
      </c>
      <c r="H90" s="581">
        <v>450000</v>
      </c>
    </row>
    <row r="91" spans="1:8" ht="21.95" customHeight="1" x14ac:dyDescent="0.3">
      <c r="A91" s="584"/>
      <c r="B91" s="367" t="s">
        <v>10</v>
      </c>
      <c r="C91" s="47" t="s">
        <v>30</v>
      </c>
      <c r="D91" s="146">
        <v>270000</v>
      </c>
      <c r="E91" s="300" t="s">
        <v>166</v>
      </c>
      <c r="F91" s="578"/>
      <c r="G91" s="580"/>
      <c r="H91" s="582"/>
    </row>
    <row r="92" spans="1:8" ht="21.95" customHeight="1" x14ac:dyDescent="0.3">
      <c r="A92" s="585" t="s">
        <v>236</v>
      </c>
      <c r="B92" s="369" t="s">
        <v>10</v>
      </c>
      <c r="C92" s="298" t="s">
        <v>167</v>
      </c>
      <c r="D92" s="75">
        <v>180000</v>
      </c>
      <c r="E92" s="301" t="s">
        <v>166</v>
      </c>
      <c r="F92" s="577" t="s">
        <v>305</v>
      </c>
      <c r="G92" s="579" t="s">
        <v>100</v>
      </c>
      <c r="H92" s="581">
        <v>450000</v>
      </c>
    </row>
    <row r="93" spans="1:8" ht="21.95" customHeight="1" x14ac:dyDescent="0.3">
      <c r="A93" s="584"/>
      <c r="B93" s="367" t="s">
        <v>10</v>
      </c>
      <c r="C93" s="47" t="s">
        <v>30</v>
      </c>
      <c r="D93" s="146">
        <v>270000</v>
      </c>
      <c r="E93" s="300" t="s">
        <v>166</v>
      </c>
      <c r="F93" s="578"/>
      <c r="G93" s="580"/>
      <c r="H93" s="582"/>
    </row>
    <row r="94" spans="1:8" ht="21.75" customHeight="1" thickBot="1" x14ac:dyDescent="0.35">
      <c r="A94" s="573" t="s">
        <v>36</v>
      </c>
      <c r="B94" s="574"/>
      <c r="C94" s="574"/>
      <c r="D94" s="574"/>
      <c r="E94" s="574"/>
      <c r="F94" s="574"/>
      <c r="G94" s="116"/>
      <c r="H94" s="297">
        <f>SUM(H68:H93)</f>
        <v>187465000</v>
      </c>
    </row>
    <row r="96" spans="1:8" ht="21.75" customHeight="1" x14ac:dyDescent="0.3"/>
    <row r="97" ht="21.75" customHeight="1" x14ac:dyDescent="0.3"/>
  </sheetData>
  <mergeCells count="110">
    <mergeCell ref="A60:F60"/>
    <mergeCell ref="A44:F44"/>
    <mergeCell ref="A56:F56"/>
    <mergeCell ref="A40:A41"/>
    <mergeCell ref="F40:F41"/>
    <mergeCell ref="G40:G41"/>
    <mergeCell ref="H40:H41"/>
    <mergeCell ref="A42:A43"/>
    <mergeCell ref="F42:F43"/>
    <mergeCell ref="G42:G43"/>
    <mergeCell ref="H42:H43"/>
    <mergeCell ref="A36:A37"/>
    <mergeCell ref="F36:F37"/>
    <mergeCell ref="G36:G37"/>
    <mergeCell ref="H36:H37"/>
    <mergeCell ref="A38:A39"/>
    <mergeCell ref="F38:F39"/>
    <mergeCell ref="G38:G39"/>
    <mergeCell ref="H38:H39"/>
    <mergeCell ref="A30:A31"/>
    <mergeCell ref="A34:A35"/>
    <mergeCell ref="F34:F35"/>
    <mergeCell ref="G34:G35"/>
    <mergeCell ref="H34:H35"/>
    <mergeCell ref="A32:A33"/>
    <mergeCell ref="F32:F33"/>
    <mergeCell ref="G32:G33"/>
    <mergeCell ref="H32:H33"/>
    <mergeCell ref="A27:A28"/>
    <mergeCell ref="A16:A17"/>
    <mergeCell ref="F16:F17"/>
    <mergeCell ref="G16:G17"/>
    <mergeCell ref="H16:H17"/>
    <mergeCell ref="A20:A21"/>
    <mergeCell ref="F20:F21"/>
    <mergeCell ref="G20:G21"/>
    <mergeCell ref="H20:H21"/>
    <mergeCell ref="A22:A23"/>
    <mergeCell ref="H92:H93"/>
    <mergeCell ref="A6:A7"/>
    <mergeCell ref="F6:F7"/>
    <mergeCell ref="G6:G7"/>
    <mergeCell ref="H6:H7"/>
    <mergeCell ref="A18:A19"/>
    <mergeCell ref="F18:F19"/>
    <mergeCell ref="G18:G19"/>
    <mergeCell ref="H18:H19"/>
    <mergeCell ref="A88:A89"/>
    <mergeCell ref="F88:F89"/>
    <mergeCell ref="G88:G89"/>
    <mergeCell ref="H88:H89"/>
    <mergeCell ref="A90:A91"/>
    <mergeCell ref="F90:F91"/>
    <mergeCell ref="G90:G91"/>
    <mergeCell ref="H90:H91"/>
    <mergeCell ref="A84:A85"/>
    <mergeCell ref="F84:F85"/>
    <mergeCell ref="G84:G85"/>
    <mergeCell ref="H84:H85"/>
    <mergeCell ref="F22:F23"/>
    <mergeCell ref="G22:G23"/>
    <mergeCell ref="H22:H23"/>
    <mergeCell ref="F5:H5"/>
    <mergeCell ref="A57:F57"/>
    <mergeCell ref="A2:H2"/>
    <mergeCell ref="A64:H64"/>
    <mergeCell ref="F67:H67"/>
    <mergeCell ref="A86:A87"/>
    <mergeCell ref="F86:F87"/>
    <mergeCell ref="G86:G87"/>
    <mergeCell ref="H86:H87"/>
    <mergeCell ref="A79:A80"/>
    <mergeCell ref="F79:F80"/>
    <mergeCell ref="G79:G80"/>
    <mergeCell ref="H79:H80"/>
    <mergeCell ref="A82:A83"/>
    <mergeCell ref="F82:F83"/>
    <mergeCell ref="G82:G83"/>
    <mergeCell ref="H82:H83"/>
    <mergeCell ref="A24:A25"/>
    <mergeCell ref="F24:F25"/>
    <mergeCell ref="G24:G25"/>
    <mergeCell ref="H24:H25"/>
    <mergeCell ref="A9:A10"/>
    <mergeCell ref="A11:A12"/>
    <mergeCell ref="A14:A15"/>
    <mergeCell ref="A94:F94"/>
    <mergeCell ref="F69:F70"/>
    <mergeCell ref="G69:G70"/>
    <mergeCell ref="H69:H70"/>
    <mergeCell ref="F71:F72"/>
    <mergeCell ref="G71:G72"/>
    <mergeCell ref="H71:H72"/>
    <mergeCell ref="F73:F74"/>
    <mergeCell ref="G73:G74"/>
    <mergeCell ref="H73:H74"/>
    <mergeCell ref="F75:F76"/>
    <mergeCell ref="G75:G76"/>
    <mergeCell ref="H75:H76"/>
    <mergeCell ref="G77:G78"/>
    <mergeCell ref="H77:H78"/>
    <mergeCell ref="F77:F78"/>
    <mergeCell ref="A69:A70"/>
    <mergeCell ref="A71:A72"/>
    <mergeCell ref="A73:A74"/>
    <mergeCell ref="A75:A76"/>
    <mergeCell ref="A77:A78"/>
    <mergeCell ref="A92:A93"/>
    <mergeCell ref="F92:F93"/>
    <mergeCell ref="G92:G93"/>
  </mergeCells>
  <phoneticPr fontId="5" type="noConversion"/>
  <pageMargins left="0.23622047244094491" right="0.23622047244094491" top="0.74803149606299213" bottom="0.74803149606299213" header="0.31496062992125984" footer="0.31496062992125984"/>
  <pageSetup paperSize="9" firstPageNumber="41" orientation="portrait" useFirstPageNumber="1" r:id="rId1"/>
  <headerFooter>
    <oddFooter>&amp;C&amp;10&amp;P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>
      <selection activeCell="K24" sqref="K24"/>
    </sheetView>
  </sheetViews>
  <sheetFormatPr defaultRowHeight="12" x14ac:dyDescent="0.3"/>
  <cols>
    <col min="1" max="1" width="19.875" style="43" bestFit="1" customWidth="1"/>
    <col min="2" max="2" width="14.125" style="43" bestFit="1" customWidth="1"/>
    <col min="3" max="3" width="30.25" style="43" bestFit="1" customWidth="1"/>
    <col min="4" max="4" width="2.625" style="43" customWidth="1"/>
    <col min="5" max="5" width="13.25" style="43" customWidth="1"/>
    <col min="6" max="6" width="14.75" style="43" customWidth="1"/>
    <col min="7" max="16384" width="9" style="43"/>
  </cols>
  <sheetData>
    <row r="1" spans="1:7" ht="24.95" customHeight="1" x14ac:dyDescent="0.3">
      <c r="A1" s="42" t="s">
        <v>103</v>
      </c>
      <c r="B1" s="42"/>
      <c r="C1" s="42"/>
      <c r="D1" s="42"/>
      <c r="E1" s="42"/>
      <c r="F1" s="42"/>
    </row>
    <row r="2" spans="1:7" ht="35.1" customHeight="1" x14ac:dyDescent="0.3">
      <c r="A2" s="571" t="s">
        <v>348</v>
      </c>
      <c r="B2" s="571"/>
      <c r="C2" s="571"/>
      <c r="D2" s="571"/>
      <c r="E2" s="571"/>
      <c r="F2" s="571"/>
      <c r="G2" s="571"/>
    </row>
    <row r="3" spans="1:7" ht="20.100000000000001" customHeight="1" x14ac:dyDescent="0.3">
      <c r="A3" s="45"/>
      <c r="B3" s="45"/>
      <c r="C3" s="45"/>
      <c r="D3" s="45"/>
      <c r="E3" s="44"/>
    </row>
    <row r="4" spans="1:7" ht="12.75" customHeight="1" thickBot="1" x14ac:dyDescent="0.35">
      <c r="A4" s="90"/>
      <c r="B4" s="90"/>
      <c r="C4" s="90"/>
      <c r="E4" s="44"/>
      <c r="F4" s="91" t="s">
        <v>78</v>
      </c>
    </row>
    <row r="5" spans="1:7" s="46" customFormat="1" ht="20.100000000000001" customHeight="1" x14ac:dyDescent="0.3">
      <c r="A5" s="127" t="s">
        <v>24</v>
      </c>
      <c r="B5" s="128" t="s">
        <v>79</v>
      </c>
      <c r="C5" s="599" t="s">
        <v>80</v>
      </c>
      <c r="D5" s="600"/>
      <c r="E5" s="601"/>
      <c r="F5" s="126" t="s">
        <v>81</v>
      </c>
    </row>
    <row r="6" spans="1:7" s="46" customFormat="1" ht="20.100000000000001" customHeight="1" x14ac:dyDescent="0.3">
      <c r="A6" s="69" t="s">
        <v>37</v>
      </c>
      <c r="B6" s="85">
        <v>510341260</v>
      </c>
      <c r="C6" s="78" t="s">
        <v>270</v>
      </c>
      <c r="D6" s="109" t="s">
        <v>249</v>
      </c>
      <c r="E6" s="89">
        <v>510341260</v>
      </c>
      <c r="F6" s="81"/>
    </row>
    <row r="7" spans="1:7" s="46" customFormat="1" ht="20.100000000000001" customHeight="1" x14ac:dyDescent="0.3">
      <c r="A7" s="71" t="s">
        <v>38</v>
      </c>
      <c r="B7" s="93">
        <v>131562140</v>
      </c>
      <c r="C7" s="78" t="s">
        <v>250</v>
      </c>
      <c r="D7" s="109" t="s">
        <v>249</v>
      </c>
      <c r="E7" s="89">
        <f t="shared" ref="E7:E11" si="0">SUM(B7)</f>
        <v>131562140</v>
      </c>
      <c r="F7" s="81"/>
    </row>
    <row r="8" spans="1:7" s="46" customFormat="1" ht="20.100000000000001" customHeight="1" x14ac:dyDescent="0.3">
      <c r="A8" s="71" t="s">
        <v>251</v>
      </c>
      <c r="B8" s="93">
        <v>0</v>
      </c>
      <c r="C8" s="78" t="s">
        <v>252</v>
      </c>
      <c r="D8" s="109" t="s">
        <v>249</v>
      </c>
      <c r="E8" s="89">
        <f t="shared" si="0"/>
        <v>0</v>
      </c>
      <c r="F8" s="81"/>
    </row>
    <row r="9" spans="1:7" s="46" customFormat="1" ht="20.100000000000001" customHeight="1" x14ac:dyDescent="0.3">
      <c r="A9" s="71" t="s">
        <v>39</v>
      </c>
      <c r="B9" s="93">
        <v>54865769</v>
      </c>
      <c r="C9" s="78" t="s">
        <v>259</v>
      </c>
      <c r="D9" s="109" t="s">
        <v>249</v>
      </c>
      <c r="E9" s="89">
        <f t="shared" si="0"/>
        <v>54865769</v>
      </c>
      <c r="F9" s="81"/>
    </row>
    <row r="10" spans="1:7" s="46" customFormat="1" ht="20.100000000000001" customHeight="1" x14ac:dyDescent="0.3">
      <c r="A10" s="71" t="s">
        <v>40</v>
      </c>
      <c r="B10" s="93">
        <v>60932830</v>
      </c>
      <c r="C10" s="78" t="s">
        <v>253</v>
      </c>
      <c r="D10" s="109" t="s">
        <v>249</v>
      </c>
      <c r="E10" s="89">
        <f t="shared" si="0"/>
        <v>60932830</v>
      </c>
      <c r="F10" s="81"/>
    </row>
    <row r="11" spans="1:7" s="46" customFormat="1" ht="20.100000000000001" customHeight="1" x14ac:dyDescent="0.3">
      <c r="A11" s="92" t="s">
        <v>41</v>
      </c>
      <c r="B11" s="87">
        <v>212280</v>
      </c>
      <c r="C11" s="74">
        <v>0</v>
      </c>
      <c r="D11" s="110" t="s">
        <v>249</v>
      </c>
      <c r="E11" s="89">
        <f t="shared" si="0"/>
        <v>212280</v>
      </c>
      <c r="F11" s="83"/>
    </row>
    <row r="12" spans="1:7" s="46" customFormat="1" ht="20.100000000000001" customHeight="1" thickBot="1" x14ac:dyDescent="0.35">
      <c r="A12" s="573" t="s">
        <v>36</v>
      </c>
      <c r="B12" s="574"/>
      <c r="C12" s="574"/>
      <c r="D12" s="574"/>
      <c r="E12" s="602"/>
      <c r="F12" s="117">
        <f>SUM(B6:B11)</f>
        <v>757914279</v>
      </c>
    </row>
    <row r="18" spans="1:7" ht="24.95" customHeight="1" x14ac:dyDescent="0.3">
      <c r="A18" s="42" t="s">
        <v>103</v>
      </c>
      <c r="B18" s="42"/>
      <c r="C18" s="42"/>
      <c r="D18" s="42"/>
      <c r="E18" s="42"/>
      <c r="F18" s="42"/>
    </row>
    <row r="19" spans="1:7" ht="35.1" customHeight="1" x14ac:dyDescent="0.3">
      <c r="A19" s="571" t="s">
        <v>349</v>
      </c>
      <c r="B19" s="571"/>
      <c r="C19" s="571"/>
      <c r="D19" s="571"/>
      <c r="E19" s="571"/>
      <c r="F19" s="571"/>
      <c r="G19" s="571"/>
    </row>
    <row r="20" spans="1:7" ht="20.100000000000001" customHeight="1" x14ac:dyDescent="0.3">
      <c r="A20" s="230"/>
      <c r="B20" s="230"/>
      <c r="C20" s="230"/>
      <c r="D20" s="230"/>
      <c r="E20" s="44"/>
    </row>
    <row r="21" spans="1:7" ht="12.75" customHeight="1" thickBot="1" x14ac:dyDescent="0.35">
      <c r="A21" s="90"/>
      <c r="B21" s="90"/>
      <c r="C21" s="90"/>
      <c r="E21" s="44"/>
      <c r="F21" s="91" t="s">
        <v>78</v>
      </c>
    </row>
    <row r="22" spans="1:7" s="46" customFormat="1" ht="20.100000000000001" customHeight="1" x14ac:dyDescent="0.3">
      <c r="A22" s="127" t="s">
        <v>24</v>
      </c>
      <c r="B22" s="128" t="s">
        <v>79</v>
      </c>
      <c r="C22" s="599" t="s">
        <v>80</v>
      </c>
      <c r="D22" s="600"/>
      <c r="E22" s="601"/>
      <c r="F22" s="229" t="s">
        <v>81</v>
      </c>
    </row>
    <row r="23" spans="1:7" s="46" customFormat="1" ht="20.100000000000001" customHeight="1" x14ac:dyDescent="0.3">
      <c r="A23" s="69" t="s">
        <v>37</v>
      </c>
      <c r="B23" s="85">
        <v>88467900</v>
      </c>
      <c r="C23" s="78" t="s">
        <v>254</v>
      </c>
      <c r="D23" s="109" t="s">
        <v>249</v>
      </c>
      <c r="E23" s="89">
        <f>SUM(B23)</f>
        <v>88467900</v>
      </c>
      <c r="F23" s="81"/>
    </row>
    <row r="24" spans="1:7" s="46" customFormat="1" ht="20.100000000000001" customHeight="1" x14ac:dyDescent="0.3">
      <c r="A24" s="71" t="s">
        <v>38</v>
      </c>
      <c r="B24" s="93">
        <v>21489300</v>
      </c>
      <c r="C24" s="78" t="s">
        <v>250</v>
      </c>
      <c r="D24" s="109" t="s">
        <v>249</v>
      </c>
      <c r="E24" s="89">
        <f>SUM(B24)</f>
        <v>21489300</v>
      </c>
      <c r="F24" s="81"/>
    </row>
    <row r="25" spans="1:7" s="46" customFormat="1" ht="20.100000000000001" customHeight="1" x14ac:dyDescent="0.3">
      <c r="A25" s="71" t="s">
        <v>39</v>
      </c>
      <c r="B25" s="93">
        <v>9213080</v>
      </c>
      <c r="C25" s="78" t="s">
        <v>258</v>
      </c>
      <c r="D25" s="109" t="s">
        <v>249</v>
      </c>
      <c r="E25" s="89">
        <f>SUM(B25)</f>
        <v>9213080</v>
      </c>
      <c r="F25" s="81"/>
    </row>
    <row r="26" spans="1:7" s="46" customFormat="1" ht="20.100000000000001" customHeight="1" x14ac:dyDescent="0.3">
      <c r="A26" s="71" t="s">
        <v>40</v>
      </c>
      <c r="B26" s="93">
        <v>10650320</v>
      </c>
      <c r="C26" s="78" t="s">
        <v>253</v>
      </c>
      <c r="D26" s="109" t="s">
        <v>249</v>
      </c>
      <c r="E26" s="89">
        <f>SUM(B26)</f>
        <v>10650320</v>
      </c>
      <c r="F26" s="81"/>
    </row>
    <row r="27" spans="1:7" s="46" customFormat="1" ht="20.100000000000001" customHeight="1" thickBot="1" x14ac:dyDescent="0.35">
      <c r="A27" s="573" t="s">
        <v>36</v>
      </c>
      <c r="B27" s="574"/>
      <c r="C27" s="574"/>
      <c r="D27" s="574"/>
      <c r="E27" s="602"/>
      <c r="F27" s="318">
        <f>SUM(B23:B26)</f>
        <v>129820600</v>
      </c>
    </row>
  </sheetData>
  <mergeCells count="6">
    <mergeCell ref="C22:E22"/>
    <mergeCell ref="A27:E27"/>
    <mergeCell ref="C5:E5"/>
    <mergeCell ref="A12:E12"/>
    <mergeCell ref="A2:G2"/>
    <mergeCell ref="A19:G19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5" firstPageNumber="43" orientation="portrait" useFirstPageNumber="1" r:id="rId1"/>
  <headerFooter>
    <oddFooter>&amp;C&amp;10&amp;P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Normal="100" workbookViewId="0">
      <selection activeCell="N16" sqref="N16"/>
    </sheetView>
  </sheetViews>
  <sheetFormatPr defaultRowHeight="12" x14ac:dyDescent="0.3"/>
  <cols>
    <col min="1" max="1" width="6.375" style="43" bestFit="1" customWidth="1"/>
    <col min="2" max="2" width="22.125" style="43" customWidth="1"/>
    <col min="3" max="3" width="11.625" style="43" customWidth="1"/>
    <col min="4" max="4" width="49.125" style="100" customWidth="1"/>
    <col min="5" max="5" width="2.625" style="43" customWidth="1"/>
    <col min="6" max="6" width="0.125" style="43" customWidth="1"/>
    <col min="7" max="7" width="11.625" style="43" customWidth="1"/>
    <col min="8" max="16384" width="9" style="43"/>
  </cols>
  <sheetData>
    <row r="1" spans="1:8" ht="24.95" customHeight="1" x14ac:dyDescent="0.3">
      <c r="A1" s="43" t="s">
        <v>104</v>
      </c>
    </row>
    <row r="2" spans="1:8" ht="35.1" customHeight="1" x14ac:dyDescent="0.3">
      <c r="A2" s="571" t="s">
        <v>351</v>
      </c>
      <c r="B2" s="571"/>
      <c r="C2" s="571"/>
      <c r="D2" s="571"/>
      <c r="E2" s="571"/>
      <c r="F2" s="571"/>
      <c r="G2" s="571"/>
      <c r="H2" s="49"/>
    </row>
    <row r="3" spans="1:8" ht="12.75" thickBot="1" x14ac:dyDescent="0.35">
      <c r="G3" s="54" t="s">
        <v>78</v>
      </c>
    </row>
    <row r="4" spans="1:8" ht="20.100000000000001" customHeight="1" x14ac:dyDescent="0.3">
      <c r="A4" s="129" t="s">
        <v>24</v>
      </c>
      <c r="B4" s="130" t="s">
        <v>82</v>
      </c>
      <c r="C4" s="130" t="s">
        <v>79</v>
      </c>
      <c r="D4" s="604" t="s">
        <v>80</v>
      </c>
      <c r="E4" s="605"/>
      <c r="F4" s="606"/>
      <c r="G4" s="131" t="s">
        <v>81</v>
      </c>
    </row>
    <row r="5" spans="1:8" ht="21.95" customHeight="1" x14ac:dyDescent="0.3">
      <c r="A5" s="319" t="s">
        <v>18</v>
      </c>
      <c r="B5" s="325" t="s">
        <v>189</v>
      </c>
      <c r="C5" s="320">
        <v>800000</v>
      </c>
      <c r="D5" s="327" t="s">
        <v>260</v>
      </c>
      <c r="E5" s="302" t="s">
        <v>100</v>
      </c>
      <c r="F5" s="303"/>
      <c r="G5" s="333"/>
    </row>
    <row r="6" spans="1:8" ht="21.95" customHeight="1" x14ac:dyDescent="0.3">
      <c r="A6" s="332" t="s">
        <v>18</v>
      </c>
      <c r="B6" s="345" t="s">
        <v>190</v>
      </c>
      <c r="C6" s="304">
        <v>1200000</v>
      </c>
      <c r="D6" s="321" t="s">
        <v>357</v>
      </c>
      <c r="E6" s="68" t="s">
        <v>100</v>
      </c>
      <c r="F6" s="304"/>
      <c r="G6" s="331"/>
    </row>
    <row r="7" spans="1:8" ht="21.95" customHeight="1" x14ac:dyDescent="0.3">
      <c r="A7" s="329" t="s">
        <v>18</v>
      </c>
      <c r="B7" s="328" t="s">
        <v>191</v>
      </c>
      <c r="C7" s="346">
        <v>38475750</v>
      </c>
      <c r="D7" s="317" t="s">
        <v>358</v>
      </c>
      <c r="E7" s="68" t="s">
        <v>100</v>
      </c>
      <c r="F7" s="305"/>
      <c r="G7" s="331"/>
    </row>
    <row r="8" spans="1:8" ht="21.95" customHeight="1" x14ac:dyDescent="0.3">
      <c r="A8" s="329" t="s">
        <v>18</v>
      </c>
      <c r="B8" s="326" t="s">
        <v>192</v>
      </c>
      <c r="C8" s="346">
        <v>23483300</v>
      </c>
      <c r="D8" s="425" t="s">
        <v>359</v>
      </c>
      <c r="E8" s="68" t="s">
        <v>100</v>
      </c>
      <c r="F8" s="305"/>
      <c r="G8" s="331"/>
    </row>
    <row r="9" spans="1:8" ht="21.95" customHeight="1" x14ac:dyDescent="0.3">
      <c r="A9" s="339" t="s">
        <v>18</v>
      </c>
      <c r="B9" s="338" t="s">
        <v>193</v>
      </c>
      <c r="C9" s="343">
        <v>4045880</v>
      </c>
      <c r="D9" s="316" t="s">
        <v>261</v>
      </c>
      <c r="E9" s="68" t="s">
        <v>100</v>
      </c>
      <c r="F9" s="306"/>
      <c r="G9" s="331"/>
    </row>
    <row r="10" spans="1:8" ht="35.25" customHeight="1" x14ac:dyDescent="0.3">
      <c r="A10" s="342" t="s">
        <v>18</v>
      </c>
      <c r="B10" s="312" t="s">
        <v>255</v>
      </c>
      <c r="C10" s="307">
        <v>6158660</v>
      </c>
      <c r="D10" s="514" t="s">
        <v>360</v>
      </c>
      <c r="E10" s="68" t="s">
        <v>100</v>
      </c>
      <c r="F10" s="307"/>
      <c r="G10" s="331"/>
    </row>
    <row r="11" spans="1:8" ht="21.95" customHeight="1" x14ac:dyDescent="0.3">
      <c r="A11" s="332" t="s">
        <v>18</v>
      </c>
      <c r="B11" s="324" t="s">
        <v>196</v>
      </c>
      <c r="C11" s="304">
        <v>7558120</v>
      </c>
      <c r="D11" s="327" t="s">
        <v>361</v>
      </c>
      <c r="E11" s="68" t="s">
        <v>100</v>
      </c>
      <c r="F11" s="304"/>
      <c r="G11" s="331"/>
    </row>
    <row r="12" spans="1:8" ht="21.95" customHeight="1" x14ac:dyDescent="0.3">
      <c r="A12" s="335" t="s">
        <v>18</v>
      </c>
      <c r="B12" s="323" t="s">
        <v>197</v>
      </c>
      <c r="C12" s="308">
        <v>4983220</v>
      </c>
      <c r="D12" s="315" t="s">
        <v>362</v>
      </c>
      <c r="E12" s="68" t="s">
        <v>100</v>
      </c>
      <c r="F12" s="308"/>
      <c r="G12" s="331"/>
    </row>
    <row r="13" spans="1:8" ht="21.95" customHeight="1" x14ac:dyDescent="0.3">
      <c r="A13" s="342" t="s">
        <v>18</v>
      </c>
      <c r="B13" s="312" t="s">
        <v>198</v>
      </c>
      <c r="C13" s="340">
        <v>59887640</v>
      </c>
      <c r="D13" s="314" t="s">
        <v>262</v>
      </c>
      <c r="E13" s="68" t="s">
        <v>100</v>
      </c>
      <c r="F13" s="307"/>
      <c r="G13" s="331"/>
    </row>
    <row r="14" spans="1:8" ht="21.95" customHeight="1" x14ac:dyDescent="0.3">
      <c r="A14" s="332" t="s">
        <v>120</v>
      </c>
      <c r="B14" s="324" t="s">
        <v>199</v>
      </c>
      <c r="C14" s="330">
        <v>6905400</v>
      </c>
      <c r="D14" s="327" t="s">
        <v>263</v>
      </c>
      <c r="E14" s="68"/>
      <c r="F14" s="304"/>
      <c r="G14" s="331"/>
    </row>
    <row r="15" spans="1:8" ht="21.95" customHeight="1" x14ac:dyDescent="0.3">
      <c r="A15" s="337" t="s">
        <v>18</v>
      </c>
      <c r="B15" s="322" t="s">
        <v>200</v>
      </c>
      <c r="C15" s="344">
        <v>28983520</v>
      </c>
      <c r="D15" s="313" t="s">
        <v>264</v>
      </c>
      <c r="E15" s="68" t="s">
        <v>100</v>
      </c>
      <c r="F15" s="309"/>
      <c r="G15" s="331"/>
    </row>
    <row r="16" spans="1:8" ht="21.95" customHeight="1" x14ac:dyDescent="0.3">
      <c r="A16" s="337" t="s">
        <v>18</v>
      </c>
      <c r="B16" s="322" t="s">
        <v>201</v>
      </c>
      <c r="C16" s="344">
        <v>1447667255</v>
      </c>
      <c r="D16" s="313" t="s">
        <v>363</v>
      </c>
      <c r="E16" s="68"/>
      <c r="F16" s="309"/>
      <c r="G16" s="341"/>
    </row>
    <row r="17" spans="1:8" ht="21.95" customHeight="1" x14ac:dyDescent="0.3">
      <c r="A17" s="337" t="s">
        <v>120</v>
      </c>
      <c r="B17" s="322" t="s">
        <v>202</v>
      </c>
      <c r="C17" s="336">
        <v>0</v>
      </c>
      <c r="D17" s="313"/>
      <c r="E17" s="310" t="s">
        <v>100</v>
      </c>
      <c r="F17" s="311"/>
      <c r="G17" s="334"/>
    </row>
    <row r="18" spans="1:8" ht="21.95" customHeight="1" x14ac:dyDescent="0.3">
      <c r="A18" s="337" t="s">
        <v>18</v>
      </c>
      <c r="B18" s="322" t="s">
        <v>256</v>
      </c>
      <c r="C18" s="344">
        <v>0</v>
      </c>
      <c r="D18" s="313"/>
      <c r="E18" s="68"/>
      <c r="F18" s="309"/>
      <c r="G18" s="341"/>
    </row>
    <row r="19" spans="1:8" ht="21.95" customHeight="1" x14ac:dyDescent="0.3">
      <c r="A19" s="337" t="s">
        <v>120</v>
      </c>
      <c r="B19" s="322" t="s">
        <v>204</v>
      </c>
      <c r="C19" s="336">
        <v>7386000</v>
      </c>
      <c r="D19" s="313" t="s">
        <v>364</v>
      </c>
      <c r="E19" s="310" t="s">
        <v>100</v>
      </c>
      <c r="F19" s="311"/>
      <c r="G19" s="334"/>
    </row>
    <row r="20" spans="1:8" ht="39" customHeight="1" x14ac:dyDescent="0.3">
      <c r="A20" s="337" t="s">
        <v>18</v>
      </c>
      <c r="B20" s="322" t="s">
        <v>257</v>
      </c>
      <c r="C20" s="344">
        <v>41543180</v>
      </c>
      <c r="D20" s="313" t="s">
        <v>365</v>
      </c>
      <c r="E20" s="68"/>
      <c r="F20" s="309"/>
      <c r="G20" s="341"/>
    </row>
    <row r="21" spans="1:8" ht="21.95" customHeight="1" x14ac:dyDescent="0.3">
      <c r="A21" s="337" t="s">
        <v>121</v>
      </c>
      <c r="B21" s="322" t="s">
        <v>205</v>
      </c>
      <c r="C21" s="336">
        <v>3575290</v>
      </c>
      <c r="D21" s="313" t="s">
        <v>265</v>
      </c>
      <c r="E21" s="310" t="s">
        <v>100</v>
      </c>
      <c r="F21" s="311"/>
      <c r="G21" s="334"/>
    </row>
    <row r="22" spans="1:8" ht="21.95" customHeight="1" thickBot="1" x14ac:dyDescent="0.35">
      <c r="A22" s="607" t="s">
        <v>36</v>
      </c>
      <c r="B22" s="608"/>
      <c r="C22" s="608"/>
      <c r="D22" s="608"/>
      <c r="E22" s="609"/>
      <c r="F22" s="610"/>
      <c r="G22" s="118">
        <f>SUM(C5:C21)</f>
        <v>1682653215</v>
      </c>
    </row>
    <row r="31" spans="1:8" ht="24.95" customHeight="1" x14ac:dyDescent="0.3">
      <c r="A31" s="43" t="s">
        <v>104</v>
      </c>
    </row>
    <row r="32" spans="1:8" ht="35.1" customHeight="1" x14ac:dyDescent="0.3">
      <c r="A32" s="571" t="s">
        <v>350</v>
      </c>
      <c r="B32" s="571"/>
      <c r="C32" s="571"/>
      <c r="D32" s="571"/>
      <c r="E32" s="571"/>
      <c r="F32" s="571"/>
      <c r="G32" s="571"/>
      <c r="H32" s="49"/>
    </row>
    <row r="33" spans="1:7" ht="12.75" thickBot="1" x14ac:dyDescent="0.35">
      <c r="G33" s="54" t="s">
        <v>78</v>
      </c>
    </row>
    <row r="34" spans="1:7" ht="20.100000000000001" customHeight="1" x14ac:dyDescent="0.3">
      <c r="A34" s="129" t="s">
        <v>24</v>
      </c>
      <c r="B34" s="130" t="s">
        <v>82</v>
      </c>
      <c r="C34" s="130" t="s">
        <v>79</v>
      </c>
      <c r="D34" s="604" t="s">
        <v>80</v>
      </c>
      <c r="E34" s="605"/>
      <c r="F34" s="606"/>
      <c r="G34" s="131" t="s">
        <v>81</v>
      </c>
    </row>
    <row r="35" spans="1:7" ht="44.25" customHeight="1" x14ac:dyDescent="0.3">
      <c r="A35" s="319" t="s">
        <v>18</v>
      </c>
      <c r="B35" s="325" t="s">
        <v>190</v>
      </c>
      <c r="C35" s="320">
        <v>36133800</v>
      </c>
      <c r="D35" s="515" t="s">
        <v>355</v>
      </c>
      <c r="E35" s="302" t="s">
        <v>100</v>
      </c>
      <c r="F35" s="303"/>
      <c r="G35" s="333"/>
    </row>
    <row r="36" spans="1:7" ht="21.95" customHeight="1" x14ac:dyDescent="0.3">
      <c r="A36" s="332" t="s">
        <v>18</v>
      </c>
      <c r="B36" s="345" t="s">
        <v>366</v>
      </c>
      <c r="C36" s="304">
        <v>9596250</v>
      </c>
      <c r="D36" s="515" t="s">
        <v>356</v>
      </c>
      <c r="E36" s="68" t="s">
        <v>100</v>
      </c>
      <c r="F36" s="304"/>
      <c r="G36" s="331"/>
    </row>
    <row r="37" spans="1:7" ht="21.95" customHeight="1" x14ac:dyDescent="0.3">
      <c r="A37" s="339" t="s">
        <v>176</v>
      </c>
      <c r="B37" s="338" t="s">
        <v>196</v>
      </c>
      <c r="C37" s="343">
        <v>3000000</v>
      </c>
      <c r="D37" s="516" t="s">
        <v>352</v>
      </c>
      <c r="E37" s="68" t="s">
        <v>100</v>
      </c>
      <c r="F37" s="306"/>
      <c r="G37" s="331"/>
    </row>
    <row r="38" spans="1:7" ht="21.95" customHeight="1" thickBot="1" x14ac:dyDescent="0.35">
      <c r="A38" s="573" t="s">
        <v>36</v>
      </c>
      <c r="B38" s="574"/>
      <c r="C38" s="574"/>
      <c r="D38" s="574"/>
      <c r="E38" s="574"/>
      <c r="F38" s="603"/>
      <c r="G38" s="118">
        <f>SUM(C35:C37)</f>
        <v>48730050</v>
      </c>
    </row>
  </sheetData>
  <mergeCells count="6">
    <mergeCell ref="A38:F38"/>
    <mergeCell ref="A2:G2"/>
    <mergeCell ref="D4:F4"/>
    <mergeCell ref="A22:F22"/>
    <mergeCell ref="A32:G32"/>
    <mergeCell ref="D34:F34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6" firstPageNumber="44" orientation="portrait" useFirstPageNumber="1" r:id="rId1"/>
  <headerFooter>
    <oddFooter>&amp;C&amp;10&amp;P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Normal="100" workbookViewId="0">
      <selection activeCell="K32" sqref="K32"/>
    </sheetView>
  </sheetViews>
  <sheetFormatPr defaultRowHeight="12" x14ac:dyDescent="0.3"/>
  <cols>
    <col min="1" max="1" width="14.375" style="50" customWidth="1"/>
    <col min="2" max="2" width="14.25" style="50" bestFit="1" customWidth="1"/>
    <col min="3" max="3" width="15.75" style="50" customWidth="1"/>
    <col min="4" max="4" width="27.125" style="104" customWidth="1"/>
    <col min="5" max="5" width="2.625" style="50" customWidth="1"/>
    <col min="6" max="6" width="12.25" style="102" customWidth="1"/>
    <col min="7" max="7" width="14.25" style="50" customWidth="1"/>
    <col min="8" max="16384" width="9" style="50"/>
  </cols>
  <sheetData>
    <row r="1" spans="1:9" ht="24.95" customHeight="1" x14ac:dyDescent="0.3">
      <c r="A1" s="50" t="s">
        <v>106</v>
      </c>
    </row>
    <row r="2" spans="1:9" ht="35.1" customHeight="1" x14ac:dyDescent="0.3">
      <c r="A2" s="571" t="s">
        <v>353</v>
      </c>
      <c r="B2" s="571"/>
      <c r="C2" s="571"/>
      <c r="D2" s="571"/>
      <c r="E2" s="571"/>
      <c r="F2" s="571"/>
      <c r="G2" s="571"/>
      <c r="H2" s="49"/>
      <c r="I2" s="49"/>
    </row>
    <row r="3" spans="1:9" ht="20.100000000000001" customHeight="1" x14ac:dyDescent="0.3">
      <c r="A3" s="51"/>
      <c r="B3" s="51"/>
      <c r="C3" s="51"/>
      <c r="D3" s="103"/>
      <c r="E3" s="51"/>
      <c r="F3" s="101"/>
      <c r="G3" s="51"/>
      <c r="H3" s="51"/>
      <c r="I3" s="51"/>
    </row>
    <row r="4" spans="1:9" ht="12.75" thickBot="1" x14ac:dyDescent="0.35">
      <c r="G4" s="52" t="s">
        <v>78</v>
      </c>
    </row>
    <row r="5" spans="1:9" ht="20.100000000000001" customHeight="1" x14ac:dyDescent="0.3">
      <c r="A5" s="127" t="s">
        <v>24</v>
      </c>
      <c r="B5" s="128" t="s">
        <v>82</v>
      </c>
      <c r="C5" s="128" t="s">
        <v>79</v>
      </c>
      <c r="D5" s="611" t="s">
        <v>80</v>
      </c>
      <c r="E5" s="612"/>
      <c r="F5" s="613"/>
      <c r="G5" s="132" t="s">
        <v>81</v>
      </c>
    </row>
    <row r="6" spans="1:9" ht="20.100000000000001" customHeight="1" x14ac:dyDescent="0.3">
      <c r="A6" s="107" t="s">
        <v>11</v>
      </c>
      <c r="B6" s="73" t="s">
        <v>42</v>
      </c>
      <c r="C6" s="48">
        <v>2213000</v>
      </c>
      <c r="D6" s="73" t="s">
        <v>367</v>
      </c>
      <c r="E6" s="115" t="s">
        <v>100</v>
      </c>
      <c r="F6" s="48">
        <f>SUM(C6)</f>
        <v>2213000</v>
      </c>
      <c r="G6" s="70"/>
    </row>
    <row r="7" spans="1:9" ht="20.100000000000001" customHeight="1" x14ac:dyDescent="0.3">
      <c r="A7" s="108" t="s">
        <v>11</v>
      </c>
      <c r="B7" s="106" t="s">
        <v>177</v>
      </c>
      <c r="C7" s="96">
        <v>3600000</v>
      </c>
      <c r="D7" s="106" t="s">
        <v>266</v>
      </c>
      <c r="E7" s="111" t="s">
        <v>100</v>
      </c>
      <c r="F7" s="48">
        <f t="shared" ref="F7:F15" si="0">SUM(C7)</f>
        <v>3600000</v>
      </c>
      <c r="G7" s="72"/>
    </row>
    <row r="8" spans="1:9" ht="20.100000000000001" customHeight="1" x14ac:dyDescent="0.3">
      <c r="A8" s="108" t="s">
        <v>11</v>
      </c>
      <c r="B8" s="106" t="s">
        <v>43</v>
      </c>
      <c r="C8" s="96">
        <v>432000</v>
      </c>
      <c r="D8" s="106" t="s">
        <v>368</v>
      </c>
      <c r="E8" s="111" t="s">
        <v>100</v>
      </c>
      <c r="F8" s="48">
        <f t="shared" si="0"/>
        <v>432000</v>
      </c>
      <c r="G8" s="72"/>
    </row>
    <row r="9" spans="1:9" ht="20.100000000000001" customHeight="1" x14ac:dyDescent="0.3">
      <c r="A9" s="82" t="s">
        <v>13</v>
      </c>
      <c r="B9" s="99" t="s">
        <v>44</v>
      </c>
      <c r="C9" s="105">
        <v>360800</v>
      </c>
      <c r="D9" s="99" t="s">
        <v>369</v>
      </c>
      <c r="E9" s="111" t="s">
        <v>100</v>
      </c>
      <c r="F9" s="48">
        <f t="shared" si="0"/>
        <v>360800</v>
      </c>
      <c r="G9" s="72"/>
    </row>
    <row r="10" spans="1:9" ht="20.100000000000001" customHeight="1" x14ac:dyDescent="0.3">
      <c r="A10" s="80" t="s">
        <v>13</v>
      </c>
      <c r="B10" s="97" t="s">
        <v>45</v>
      </c>
      <c r="C10" s="95">
        <v>8985100</v>
      </c>
      <c r="D10" s="97" t="s">
        <v>370</v>
      </c>
      <c r="E10" s="112" t="s">
        <v>100</v>
      </c>
      <c r="F10" s="48">
        <f t="shared" si="0"/>
        <v>8985100</v>
      </c>
      <c r="G10" s="72"/>
    </row>
    <row r="11" spans="1:9" ht="20.100000000000001" customHeight="1" x14ac:dyDescent="0.3">
      <c r="A11" s="80" t="s">
        <v>13</v>
      </c>
      <c r="B11" s="97" t="s">
        <v>46</v>
      </c>
      <c r="C11" s="95">
        <v>24212650</v>
      </c>
      <c r="D11" s="97" t="s">
        <v>371</v>
      </c>
      <c r="E11" s="111" t="s">
        <v>100</v>
      </c>
      <c r="F11" s="48">
        <f t="shared" si="0"/>
        <v>24212650</v>
      </c>
      <c r="G11" s="72"/>
    </row>
    <row r="12" spans="1:9" ht="20.100000000000001" customHeight="1" x14ac:dyDescent="0.3">
      <c r="A12" s="80" t="s">
        <v>13</v>
      </c>
      <c r="B12" s="97" t="s">
        <v>47</v>
      </c>
      <c r="C12" s="95">
        <v>16634890</v>
      </c>
      <c r="D12" s="97" t="s">
        <v>372</v>
      </c>
      <c r="E12" s="111" t="s">
        <v>100</v>
      </c>
      <c r="F12" s="48">
        <f t="shared" si="0"/>
        <v>16634890</v>
      </c>
      <c r="G12" s="72"/>
    </row>
    <row r="13" spans="1:9" ht="20.100000000000001" customHeight="1" x14ac:dyDescent="0.3">
      <c r="A13" s="80" t="s">
        <v>13</v>
      </c>
      <c r="B13" s="97" t="s">
        <v>48</v>
      </c>
      <c r="C13" s="95">
        <v>21747720</v>
      </c>
      <c r="D13" s="97" t="s">
        <v>373</v>
      </c>
      <c r="E13" s="111" t="s">
        <v>100</v>
      </c>
      <c r="F13" s="48">
        <f t="shared" si="0"/>
        <v>21747720</v>
      </c>
      <c r="G13" s="72"/>
    </row>
    <row r="14" spans="1:9" ht="20.100000000000001" customHeight="1" x14ac:dyDescent="0.3">
      <c r="A14" s="84" t="s">
        <v>122</v>
      </c>
      <c r="B14" s="147" t="s">
        <v>123</v>
      </c>
      <c r="C14" s="148">
        <v>0</v>
      </c>
      <c r="D14" s="147" t="s">
        <v>267</v>
      </c>
      <c r="E14" s="113"/>
      <c r="F14" s="48">
        <f t="shared" si="0"/>
        <v>0</v>
      </c>
      <c r="G14" s="72"/>
    </row>
    <row r="15" spans="1:9" ht="20.100000000000001" customHeight="1" x14ac:dyDescent="0.3">
      <c r="A15" s="71" t="s">
        <v>13</v>
      </c>
      <c r="B15" s="98" t="s">
        <v>49</v>
      </c>
      <c r="C15" s="96">
        <v>2626200</v>
      </c>
      <c r="D15" s="98" t="s">
        <v>268</v>
      </c>
      <c r="E15" s="114" t="s">
        <v>100</v>
      </c>
      <c r="F15" s="48">
        <f t="shared" si="0"/>
        <v>2626200</v>
      </c>
      <c r="G15" s="72"/>
    </row>
    <row r="16" spans="1:9" ht="20.100000000000001" customHeight="1" thickBot="1" x14ac:dyDescent="0.35">
      <c r="A16" s="607" t="s">
        <v>36</v>
      </c>
      <c r="B16" s="608"/>
      <c r="C16" s="608"/>
      <c r="D16" s="608"/>
      <c r="E16" s="608"/>
      <c r="F16" s="610"/>
      <c r="G16" s="118">
        <f>SUM(C6:C15)</f>
        <v>80812360</v>
      </c>
    </row>
    <row r="20" spans="1:9" x14ac:dyDescent="0.3">
      <c r="B20" s="53"/>
    </row>
    <row r="21" spans="1:9" x14ac:dyDescent="0.3">
      <c r="B21" s="53"/>
    </row>
    <row r="26" spans="1:9" ht="24.95" customHeight="1" x14ac:dyDescent="0.3">
      <c r="A26" s="50" t="s">
        <v>106</v>
      </c>
    </row>
    <row r="27" spans="1:9" ht="35.1" customHeight="1" x14ac:dyDescent="0.3">
      <c r="A27" s="571" t="s">
        <v>354</v>
      </c>
      <c r="B27" s="571"/>
      <c r="C27" s="571"/>
      <c r="D27" s="571"/>
      <c r="E27" s="571"/>
      <c r="F27" s="571"/>
      <c r="G27" s="571"/>
      <c r="H27" s="49"/>
      <c r="I27" s="49"/>
    </row>
    <row r="28" spans="1:9" ht="20.100000000000001" customHeight="1" x14ac:dyDescent="0.3">
      <c r="A28" s="228"/>
      <c r="B28" s="228"/>
      <c r="C28" s="228"/>
      <c r="D28" s="103"/>
      <c r="E28" s="228"/>
      <c r="F28" s="101"/>
      <c r="G28" s="228"/>
      <c r="H28" s="228"/>
      <c r="I28" s="228"/>
    </row>
    <row r="29" spans="1:9" ht="12.75" thickBot="1" x14ac:dyDescent="0.35">
      <c r="G29" s="52" t="s">
        <v>78</v>
      </c>
    </row>
    <row r="30" spans="1:9" ht="20.100000000000001" customHeight="1" x14ac:dyDescent="0.3">
      <c r="A30" s="127" t="s">
        <v>24</v>
      </c>
      <c r="B30" s="128" t="s">
        <v>82</v>
      </c>
      <c r="C30" s="128" t="s">
        <v>79</v>
      </c>
      <c r="D30" s="611" t="s">
        <v>80</v>
      </c>
      <c r="E30" s="612"/>
      <c r="F30" s="613"/>
      <c r="G30" s="132" t="s">
        <v>81</v>
      </c>
    </row>
    <row r="31" spans="1:9" ht="20.100000000000001" customHeight="1" x14ac:dyDescent="0.3">
      <c r="A31" s="108" t="s">
        <v>11</v>
      </c>
      <c r="B31" s="106"/>
      <c r="C31" s="96">
        <v>0</v>
      </c>
      <c r="D31" s="106"/>
      <c r="E31" s="111" t="s">
        <v>100</v>
      </c>
      <c r="F31" s="96"/>
      <c r="G31" s="72"/>
    </row>
    <row r="32" spans="1:9" ht="20.100000000000001" customHeight="1" x14ac:dyDescent="0.3">
      <c r="A32" s="80" t="s">
        <v>13</v>
      </c>
      <c r="B32" s="97"/>
      <c r="C32" s="95">
        <v>0</v>
      </c>
      <c r="D32" s="97"/>
      <c r="E32" s="111" t="s">
        <v>100</v>
      </c>
      <c r="F32" s="95"/>
      <c r="G32" s="72"/>
    </row>
    <row r="33" spans="1:7" ht="20.100000000000001" customHeight="1" x14ac:dyDescent="0.3">
      <c r="A33" s="80" t="s">
        <v>13</v>
      </c>
      <c r="B33" s="97"/>
      <c r="C33" s="95">
        <v>0</v>
      </c>
      <c r="D33" s="97"/>
      <c r="E33" s="111" t="s">
        <v>100</v>
      </c>
      <c r="F33" s="95"/>
      <c r="G33" s="72"/>
    </row>
    <row r="34" spans="1:7" ht="20.100000000000001" customHeight="1" thickBot="1" x14ac:dyDescent="0.35">
      <c r="A34" s="607" t="s">
        <v>36</v>
      </c>
      <c r="B34" s="608"/>
      <c r="C34" s="608"/>
      <c r="D34" s="608"/>
      <c r="E34" s="608"/>
      <c r="F34" s="610"/>
      <c r="G34" s="118">
        <f>SUM(C31:C33)</f>
        <v>0</v>
      </c>
    </row>
  </sheetData>
  <mergeCells count="6">
    <mergeCell ref="A34:F34"/>
    <mergeCell ref="A2:G2"/>
    <mergeCell ref="A16:F16"/>
    <mergeCell ref="D5:F5"/>
    <mergeCell ref="A27:G27"/>
    <mergeCell ref="D30:F30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6" firstPageNumber="45" orientation="portrait" useFirstPageNumber="1" r:id="rId1"/>
  <headerFooter>
    <oddFooter>&amp;C&amp;10&amp;P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zoomScaleNormal="100" workbookViewId="0">
      <selection activeCell="E52" sqref="E52"/>
    </sheetView>
  </sheetViews>
  <sheetFormatPr defaultRowHeight="24.95" customHeight="1" x14ac:dyDescent="0.3"/>
  <cols>
    <col min="1" max="1" width="18" style="428" customWidth="1"/>
    <col min="2" max="2" width="17.875" style="428" customWidth="1"/>
    <col min="3" max="3" width="16.875" style="449" customWidth="1"/>
    <col min="4" max="4" width="17.75" style="428" customWidth="1"/>
    <col min="5" max="5" width="15.75" style="449" customWidth="1"/>
    <col min="6" max="6" width="11.375" style="428" customWidth="1"/>
    <col min="7" max="7" width="8.75" style="428" customWidth="1"/>
    <col min="8" max="8" width="9" style="428"/>
    <col min="9" max="11" width="9" style="496"/>
    <col min="12" max="253" width="9" style="428"/>
    <col min="254" max="254" width="17.75" style="428" customWidth="1"/>
    <col min="255" max="255" width="15.125" style="428" customWidth="1"/>
    <col min="256" max="256" width="18.75" style="428" customWidth="1"/>
    <col min="257" max="257" width="16.875" style="428" customWidth="1"/>
    <col min="258" max="258" width="17.125" style="428" customWidth="1"/>
    <col min="259" max="259" width="15" style="428" customWidth="1"/>
    <col min="260" max="260" width="8.75" style="428" customWidth="1"/>
    <col min="261" max="509" width="9" style="428"/>
    <col min="510" max="510" width="17.75" style="428" customWidth="1"/>
    <col min="511" max="511" width="15.125" style="428" customWidth="1"/>
    <col min="512" max="512" width="18.75" style="428" customWidth="1"/>
    <col min="513" max="513" width="16.875" style="428" customWidth="1"/>
    <col min="514" max="514" width="17.125" style="428" customWidth="1"/>
    <col min="515" max="515" width="15" style="428" customWidth="1"/>
    <col min="516" max="516" width="8.75" style="428" customWidth="1"/>
    <col min="517" max="765" width="9" style="428"/>
    <col min="766" max="766" width="17.75" style="428" customWidth="1"/>
    <col min="767" max="767" width="15.125" style="428" customWidth="1"/>
    <col min="768" max="768" width="18.75" style="428" customWidth="1"/>
    <col min="769" max="769" width="16.875" style="428" customWidth="1"/>
    <col min="770" max="770" width="17.125" style="428" customWidth="1"/>
    <col min="771" max="771" width="15" style="428" customWidth="1"/>
    <col min="772" max="772" width="8.75" style="428" customWidth="1"/>
    <col min="773" max="1021" width="9" style="428"/>
    <col min="1022" max="1022" width="17.75" style="428" customWidth="1"/>
    <col min="1023" max="1023" width="15.125" style="428" customWidth="1"/>
    <col min="1024" max="1024" width="18.75" style="428" customWidth="1"/>
    <col min="1025" max="1025" width="16.875" style="428" customWidth="1"/>
    <col min="1026" max="1026" width="17.125" style="428" customWidth="1"/>
    <col min="1027" max="1027" width="15" style="428" customWidth="1"/>
    <col min="1028" max="1028" width="8.75" style="428" customWidth="1"/>
    <col min="1029" max="1277" width="9" style="428"/>
    <col min="1278" max="1278" width="17.75" style="428" customWidth="1"/>
    <col min="1279" max="1279" width="15.125" style="428" customWidth="1"/>
    <col min="1280" max="1280" width="18.75" style="428" customWidth="1"/>
    <col min="1281" max="1281" width="16.875" style="428" customWidth="1"/>
    <col min="1282" max="1282" width="17.125" style="428" customWidth="1"/>
    <col min="1283" max="1283" width="15" style="428" customWidth="1"/>
    <col min="1284" max="1284" width="8.75" style="428" customWidth="1"/>
    <col min="1285" max="1533" width="9" style="428"/>
    <col min="1534" max="1534" width="17.75" style="428" customWidth="1"/>
    <col min="1535" max="1535" width="15.125" style="428" customWidth="1"/>
    <col min="1536" max="1536" width="18.75" style="428" customWidth="1"/>
    <col min="1537" max="1537" width="16.875" style="428" customWidth="1"/>
    <col min="1538" max="1538" width="17.125" style="428" customWidth="1"/>
    <col min="1539" max="1539" width="15" style="428" customWidth="1"/>
    <col min="1540" max="1540" width="8.75" style="428" customWidth="1"/>
    <col min="1541" max="1789" width="9" style="428"/>
    <col min="1790" max="1790" width="17.75" style="428" customWidth="1"/>
    <col min="1791" max="1791" width="15.125" style="428" customWidth="1"/>
    <col min="1792" max="1792" width="18.75" style="428" customWidth="1"/>
    <col min="1793" max="1793" width="16.875" style="428" customWidth="1"/>
    <col min="1794" max="1794" width="17.125" style="428" customWidth="1"/>
    <col min="1795" max="1795" width="15" style="428" customWidth="1"/>
    <col min="1796" max="1796" width="8.75" style="428" customWidth="1"/>
    <col min="1797" max="2045" width="9" style="428"/>
    <col min="2046" max="2046" width="17.75" style="428" customWidth="1"/>
    <col min="2047" max="2047" width="15.125" style="428" customWidth="1"/>
    <col min="2048" max="2048" width="18.75" style="428" customWidth="1"/>
    <col min="2049" max="2049" width="16.875" style="428" customWidth="1"/>
    <col min="2050" max="2050" width="17.125" style="428" customWidth="1"/>
    <col min="2051" max="2051" width="15" style="428" customWidth="1"/>
    <col min="2052" max="2052" width="8.75" style="428" customWidth="1"/>
    <col min="2053" max="2301" width="9" style="428"/>
    <col min="2302" max="2302" width="17.75" style="428" customWidth="1"/>
    <col min="2303" max="2303" width="15.125" style="428" customWidth="1"/>
    <col min="2304" max="2304" width="18.75" style="428" customWidth="1"/>
    <col min="2305" max="2305" width="16.875" style="428" customWidth="1"/>
    <col min="2306" max="2306" width="17.125" style="428" customWidth="1"/>
    <col min="2307" max="2307" width="15" style="428" customWidth="1"/>
    <col min="2308" max="2308" width="8.75" style="428" customWidth="1"/>
    <col min="2309" max="2557" width="9" style="428"/>
    <col min="2558" max="2558" width="17.75" style="428" customWidth="1"/>
    <col min="2559" max="2559" width="15.125" style="428" customWidth="1"/>
    <col min="2560" max="2560" width="18.75" style="428" customWidth="1"/>
    <col min="2561" max="2561" width="16.875" style="428" customWidth="1"/>
    <col min="2562" max="2562" width="17.125" style="428" customWidth="1"/>
    <col min="2563" max="2563" width="15" style="428" customWidth="1"/>
    <col min="2564" max="2564" width="8.75" style="428" customWidth="1"/>
    <col min="2565" max="2813" width="9" style="428"/>
    <col min="2814" max="2814" width="17.75" style="428" customWidth="1"/>
    <col min="2815" max="2815" width="15.125" style="428" customWidth="1"/>
    <col min="2816" max="2816" width="18.75" style="428" customWidth="1"/>
    <col min="2817" max="2817" width="16.875" style="428" customWidth="1"/>
    <col min="2818" max="2818" width="17.125" style="428" customWidth="1"/>
    <col min="2819" max="2819" width="15" style="428" customWidth="1"/>
    <col min="2820" max="2820" width="8.75" style="428" customWidth="1"/>
    <col min="2821" max="3069" width="9" style="428"/>
    <col min="3070" max="3070" width="17.75" style="428" customWidth="1"/>
    <col min="3071" max="3071" width="15.125" style="428" customWidth="1"/>
    <col min="3072" max="3072" width="18.75" style="428" customWidth="1"/>
    <col min="3073" max="3073" width="16.875" style="428" customWidth="1"/>
    <col min="3074" max="3074" width="17.125" style="428" customWidth="1"/>
    <col min="3075" max="3075" width="15" style="428" customWidth="1"/>
    <col min="3076" max="3076" width="8.75" style="428" customWidth="1"/>
    <col min="3077" max="3325" width="9" style="428"/>
    <col min="3326" max="3326" width="17.75" style="428" customWidth="1"/>
    <col min="3327" max="3327" width="15.125" style="428" customWidth="1"/>
    <col min="3328" max="3328" width="18.75" style="428" customWidth="1"/>
    <col min="3329" max="3329" width="16.875" style="428" customWidth="1"/>
    <col min="3330" max="3330" width="17.125" style="428" customWidth="1"/>
    <col min="3331" max="3331" width="15" style="428" customWidth="1"/>
    <col min="3332" max="3332" width="8.75" style="428" customWidth="1"/>
    <col min="3333" max="3581" width="9" style="428"/>
    <col min="3582" max="3582" width="17.75" style="428" customWidth="1"/>
    <col min="3583" max="3583" width="15.125" style="428" customWidth="1"/>
    <col min="3584" max="3584" width="18.75" style="428" customWidth="1"/>
    <col min="3585" max="3585" width="16.875" style="428" customWidth="1"/>
    <col min="3586" max="3586" width="17.125" style="428" customWidth="1"/>
    <col min="3587" max="3587" width="15" style="428" customWidth="1"/>
    <col min="3588" max="3588" width="8.75" style="428" customWidth="1"/>
    <col min="3589" max="3837" width="9" style="428"/>
    <col min="3838" max="3838" width="17.75" style="428" customWidth="1"/>
    <col min="3839" max="3839" width="15.125" style="428" customWidth="1"/>
    <col min="3840" max="3840" width="18.75" style="428" customWidth="1"/>
    <col min="3841" max="3841" width="16.875" style="428" customWidth="1"/>
    <col min="3842" max="3842" width="17.125" style="428" customWidth="1"/>
    <col min="3843" max="3843" width="15" style="428" customWidth="1"/>
    <col min="3844" max="3844" width="8.75" style="428" customWidth="1"/>
    <col min="3845" max="4093" width="9" style="428"/>
    <col min="4094" max="4094" width="17.75" style="428" customWidth="1"/>
    <col min="4095" max="4095" width="15.125" style="428" customWidth="1"/>
    <col min="4096" max="4096" width="18.75" style="428" customWidth="1"/>
    <col min="4097" max="4097" width="16.875" style="428" customWidth="1"/>
    <col min="4098" max="4098" width="17.125" style="428" customWidth="1"/>
    <col min="4099" max="4099" width="15" style="428" customWidth="1"/>
    <col min="4100" max="4100" width="8.75" style="428" customWidth="1"/>
    <col min="4101" max="4349" width="9" style="428"/>
    <col min="4350" max="4350" width="17.75" style="428" customWidth="1"/>
    <col min="4351" max="4351" width="15.125" style="428" customWidth="1"/>
    <col min="4352" max="4352" width="18.75" style="428" customWidth="1"/>
    <col min="4353" max="4353" width="16.875" style="428" customWidth="1"/>
    <col min="4354" max="4354" width="17.125" style="428" customWidth="1"/>
    <col min="4355" max="4355" width="15" style="428" customWidth="1"/>
    <col min="4356" max="4356" width="8.75" style="428" customWidth="1"/>
    <col min="4357" max="4605" width="9" style="428"/>
    <col min="4606" max="4606" width="17.75" style="428" customWidth="1"/>
    <col min="4607" max="4607" width="15.125" style="428" customWidth="1"/>
    <col min="4608" max="4608" width="18.75" style="428" customWidth="1"/>
    <col min="4609" max="4609" width="16.875" style="428" customWidth="1"/>
    <col min="4610" max="4610" width="17.125" style="428" customWidth="1"/>
    <col min="4611" max="4611" width="15" style="428" customWidth="1"/>
    <col min="4612" max="4612" width="8.75" style="428" customWidth="1"/>
    <col min="4613" max="4861" width="9" style="428"/>
    <col min="4862" max="4862" width="17.75" style="428" customWidth="1"/>
    <col min="4863" max="4863" width="15.125" style="428" customWidth="1"/>
    <col min="4864" max="4864" width="18.75" style="428" customWidth="1"/>
    <col min="4865" max="4865" width="16.875" style="428" customWidth="1"/>
    <col min="4866" max="4866" width="17.125" style="428" customWidth="1"/>
    <col min="4867" max="4867" width="15" style="428" customWidth="1"/>
    <col min="4868" max="4868" width="8.75" style="428" customWidth="1"/>
    <col min="4869" max="5117" width="9" style="428"/>
    <col min="5118" max="5118" width="17.75" style="428" customWidth="1"/>
    <col min="5119" max="5119" width="15.125" style="428" customWidth="1"/>
    <col min="5120" max="5120" width="18.75" style="428" customWidth="1"/>
    <col min="5121" max="5121" width="16.875" style="428" customWidth="1"/>
    <col min="5122" max="5122" width="17.125" style="428" customWidth="1"/>
    <col min="5123" max="5123" width="15" style="428" customWidth="1"/>
    <col min="5124" max="5124" width="8.75" style="428" customWidth="1"/>
    <col min="5125" max="5373" width="9" style="428"/>
    <col min="5374" max="5374" width="17.75" style="428" customWidth="1"/>
    <col min="5375" max="5375" width="15.125" style="428" customWidth="1"/>
    <col min="5376" max="5376" width="18.75" style="428" customWidth="1"/>
    <col min="5377" max="5377" width="16.875" style="428" customWidth="1"/>
    <col min="5378" max="5378" width="17.125" style="428" customWidth="1"/>
    <col min="5379" max="5379" width="15" style="428" customWidth="1"/>
    <col min="5380" max="5380" width="8.75" style="428" customWidth="1"/>
    <col min="5381" max="5629" width="9" style="428"/>
    <col min="5630" max="5630" width="17.75" style="428" customWidth="1"/>
    <col min="5631" max="5631" width="15.125" style="428" customWidth="1"/>
    <col min="5632" max="5632" width="18.75" style="428" customWidth="1"/>
    <col min="5633" max="5633" width="16.875" style="428" customWidth="1"/>
    <col min="5634" max="5634" width="17.125" style="428" customWidth="1"/>
    <col min="5635" max="5635" width="15" style="428" customWidth="1"/>
    <col min="5636" max="5636" width="8.75" style="428" customWidth="1"/>
    <col min="5637" max="5885" width="9" style="428"/>
    <col min="5886" max="5886" width="17.75" style="428" customWidth="1"/>
    <col min="5887" max="5887" width="15.125" style="428" customWidth="1"/>
    <col min="5888" max="5888" width="18.75" style="428" customWidth="1"/>
    <col min="5889" max="5889" width="16.875" style="428" customWidth="1"/>
    <col min="5890" max="5890" width="17.125" style="428" customWidth="1"/>
    <col min="5891" max="5891" width="15" style="428" customWidth="1"/>
    <col min="5892" max="5892" width="8.75" style="428" customWidth="1"/>
    <col min="5893" max="6141" width="9" style="428"/>
    <col min="6142" max="6142" width="17.75" style="428" customWidth="1"/>
    <col min="6143" max="6143" width="15.125" style="428" customWidth="1"/>
    <col min="6144" max="6144" width="18.75" style="428" customWidth="1"/>
    <col min="6145" max="6145" width="16.875" style="428" customWidth="1"/>
    <col min="6146" max="6146" width="17.125" style="428" customWidth="1"/>
    <col min="6147" max="6147" width="15" style="428" customWidth="1"/>
    <col min="6148" max="6148" width="8.75" style="428" customWidth="1"/>
    <col min="6149" max="6397" width="9" style="428"/>
    <col min="6398" max="6398" width="17.75" style="428" customWidth="1"/>
    <col min="6399" max="6399" width="15.125" style="428" customWidth="1"/>
    <col min="6400" max="6400" width="18.75" style="428" customWidth="1"/>
    <col min="6401" max="6401" width="16.875" style="428" customWidth="1"/>
    <col min="6402" max="6402" width="17.125" style="428" customWidth="1"/>
    <col min="6403" max="6403" width="15" style="428" customWidth="1"/>
    <col min="6404" max="6404" width="8.75" style="428" customWidth="1"/>
    <col min="6405" max="6653" width="9" style="428"/>
    <col min="6654" max="6654" width="17.75" style="428" customWidth="1"/>
    <col min="6655" max="6655" width="15.125" style="428" customWidth="1"/>
    <col min="6656" max="6656" width="18.75" style="428" customWidth="1"/>
    <col min="6657" max="6657" width="16.875" style="428" customWidth="1"/>
    <col min="6658" max="6658" width="17.125" style="428" customWidth="1"/>
    <col min="6659" max="6659" width="15" style="428" customWidth="1"/>
    <col min="6660" max="6660" width="8.75" style="428" customWidth="1"/>
    <col min="6661" max="6909" width="9" style="428"/>
    <col min="6910" max="6910" width="17.75" style="428" customWidth="1"/>
    <col min="6911" max="6911" width="15.125" style="428" customWidth="1"/>
    <col min="6912" max="6912" width="18.75" style="428" customWidth="1"/>
    <col min="6913" max="6913" width="16.875" style="428" customWidth="1"/>
    <col min="6914" max="6914" width="17.125" style="428" customWidth="1"/>
    <col min="6915" max="6915" width="15" style="428" customWidth="1"/>
    <col min="6916" max="6916" width="8.75" style="428" customWidth="1"/>
    <col min="6917" max="7165" width="9" style="428"/>
    <col min="7166" max="7166" width="17.75" style="428" customWidth="1"/>
    <col min="7167" max="7167" width="15.125" style="428" customWidth="1"/>
    <col min="7168" max="7168" width="18.75" style="428" customWidth="1"/>
    <col min="7169" max="7169" width="16.875" style="428" customWidth="1"/>
    <col min="7170" max="7170" width="17.125" style="428" customWidth="1"/>
    <col min="7171" max="7171" width="15" style="428" customWidth="1"/>
    <col min="7172" max="7172" width="8.75" style="428" customWidth="1"/>
    <col min="7173" max="7421" width="9" style="428"/>
    <col min="7422" max="7422" width="17.75" style="428" customWidth="1"/>
    <col min="7423" max="7423" width="15.125" style="428" customWidth="1"/>
    <col min="7424" max="7424" width="18.75" style="428" customWidth="1"/>
    <col min="7425" max="7425" width="16.875" style="428" customWidth="1"/>
    <col min="7426" max="7426" width="17.125" style="428" customWidth="1"/>
    <col min="7427" max="7427" width="15" style="428" customWidth="1"/>
    <col min="7428" max="7428" width="8.75" style="428" customWidth="1"/>
    <col min="7429" max="7677" width="9" style="428"/>
    <col min="7678" max="7678" width="17.75" style="428" customWidth="1"/>
    <col min="7679" max="7679" width="15.125" style="428" customWidth="1"/>
    <col min="7680" max="7680" width="18.75" style="428" customWidth="1"/>
    <col min="7681" max="7681" width="16.875" style="428" customWidth="1"/>
    <col min="7682" max="7682" width="17.125" style="428" customWidth="1"/>
    <col min="7683" max="7683" width="15" style="428" customWidth="1"/>
    <col min="7684" max="7684" width="8.75" style="428" customWidth="1"/>
    <col min="7685" max="7933" width="9" style="428"/>
    <col min="7934" max="7934" width="17.75" style="428" customWidth="1"/>
    <col min="7935" max="7935" width="15.125" style="428" customWidth="1"/>
    <col min="7936" max="7936" width="18.75" style="428" customWidth="1"/>
    <col min="7937" max="7937" width="16.875" style="428" customWidth="1"/>
    <col min="7938" max="7938" width="17.125" style="428" customWidth="1"/>
    <col min="7939" max="7939" width="15" style="428" customWidth="1"/>
    <col min="7940" max="7940" width="8.75" style="428" customWidth="1"/>
    <col min="7941" max="8189" width="9" style="428"/>
    <col min="8190" max="8190" width="17.75" style="428" customWidth="1"/>
    <col min="8191" max="8191" width="15.125" style="428" customWidth="1"/>
    <col min="8192" max="8192" width="18.75" style="428" customWidth="1"/>
    <col min="8193" max="8193" width="16.875" style="428" customWidth="1"/>
    <col min="8194" max="8194" width="17.125" style="428" customWidth="1"/>
    <col min="8195" max="8195" width="15" style="428" customWidth="1"/>
    <col min="8196" max="8196" width="8.75" style="428" customWidth="1"/>
    <col min="8197" max="8445" width="9" style="428"/>
    <col min="8446" max="8446" width="17.75" style="428" customWidth="1"/>
    <col min="8447" max="8447" width="15.125" style="428" customWidth="1"/>
    <col min="8448" max="8448" width="18.75" style="428" customWidth="1"/>
    <col min="8449" max="8449" width="16.875" style="428" customWidth="1"/>
    <col min="8450" max="8450" width="17.125" style="428" customWidth="1"/>
    <col min="8451" max="8451" width="15" style="428" customWidth="1"/>
    <col min="8452" max="8452" width="8.75" style="428" customWidth="1"/>
    <col min="8453" max="8701" width="9" style="428"/>
    <col min="8702" max="8702" width="17.75" style="428" customWidth="1"/>
    <col min="8703" max="8703" width="15.125" style="428" customWidth="1"/>
    <col min="8704" max="8704" width="18.75" style="428" customWidth="1"/>
    <col min="8705" max="8705" width="16.875" style="428" customWidth="1"/>
    <col min="8706" max="8706" width="17.125" style="428" customWidth="1"/>
    <col min="8707" max="8707" width="15" style="428" customWidth="1"/>
    <col min="8708" max="8708" width="8.75" style="428" customWidth="1"/>
    <col min="8709" max="8957" width="9" style="428"/>
    <col min="8958" max="8958" width="17.75" style="428" customWidth="1"/>
    <col min="8959" max="8959" width="15.125" style="428" customWidth="1"/>
    <col min="8960" max="8960" width="18.75" style="428" customWidth="1"/>
    <col min="8961" max="8961" width="16.875" style="428" customWidth="1"/>
    <col min="8962" max="8962" width="17.125" style="428" customWidth="1"/>
    <col min="8963" max="8963" width="15" style="428" customWidth="1"/>
    <col min="8964" max="8964" width="8.75" style="428" customWidth="1"/>
    <col min="8965" max="9213" width="9" style="428"/>
    <col min="9214" max="9214" width="17.75" style="428" customWidth="1"/>
    <col min="9215" max="9215" width="15.125" style="428" customWidth="1"/>
    <col min="9216" max="9216" width="18.75" style="428" customWidth="1"/>
    <col min="9217" max="9217" width="16.875" style="428" customWidth="1"/>
    <col min="9218" max="9218" width="17.125" style="428" customWidth="1"/>
    <col min="9219" max="9219" width="15" style="428" customWidth="1"/>
    <col min="9220" max="9220" width="8.75" style="428" customWidth="1"/>
    <col min="9221" max="9469" width="9" style="428"/>
    <col min="9470" max="9470" width="17.75" style="428" customWidth="1"/>
    <col min="9471" max="9471" width="15.125" style="428" customWidth="1"/>
    <col min="9472" max="9472" width="18.75" style="428" customWidth="1"/>
    <col min="9473" max="9473" width="16.875" style="428" customWidth="1"/>
    <col min="9474" max="9474" width="17.125" style="428" customWidth="1"/>
    <col min="9475" max="9475" width="15" style="428" customWidth="1"/>
    <col min="9476" max="9476" width="8.75" style="428" customWidth="1"/>
    <col min="9477" max="9725" width="9" style="428"/>
    <col min="9726" max="9726" width="17.75" style="428" customWidth="1"/>
    <col min="9727" max="9727" width="15.125" style="428" customWidth="1"/>
    <col min="9728" max="9728" width="18.75" style="428" customWidth="1"/>
    <col min="9729" max="9729" width="16.875" style="428" customWidth="1"/>
    <col min="9730" max="9730" width="17.125" style="428" customWidth="1"/>
    <col min="9731" max="9731" width="15" style="428" customWidth="1"/>
    <col min="9732" max="9732" width="8.75" style="428" customWidth="1"/>
    <col min="9733" max="9981" width="9" style="428"/>
    <col min="9982" max="9982" width="17.75" style="428" customWidth="1"/>
    <col min="9983" max="9983" width="15.125" style="428" customWidth="1"/>
    <col min="9984" max="9984" width="18.75" style="428" customWidth="1"/>
    <col min="9985" max="9985" width="16.875" style="428" customWidth="1"/>
    <col min="9986" max="9986" width="17.125" style="428" customWidth="1"/>
    <col min="9987" max="9987" width="15" style="428" customWidth="1"/>
    <col min="9988" max="9988" width="8.75" style="428" customWidth="1"/>
    <col min="9989" max="10237" width="9" style="428"/>
    <col min="10238" max="10238" width="17.75" style="428" customWidth="1"/>
    <col min="10239" max="10239" width="15.125" style="428" customWidth="1"/>
    <col min="10240" max="10240" width="18.75" style="428" customWidth="1"/>
    <col min="10241" max="10241" width="16.875" style="428" customWidth="1"/>
    <col min="10242" max="10242" width="17.125" style="428" customWidth="1"/>
    <col min="10243" max="10243" width="15" style="428" customWidth="1"/>
    <col min="10244" max="10244" width="8.75" style="428" customWidth="1"/>
    <col min="10245" max="10493" width="9" style="428"/>
    <col min="10494" max="10494" width="17.75" style="428" customWidth="1"/>
    <col min="10495" max="10495" width="15.125" style="428" customWidth="1"/>
    <col min="10496" max="10496" width="18.75" style="428" customWidth="1"/>
    <col min="10497" max="10497" width="16.875" style="428" customWidth="1"/>
    <col min="10498" max="10498" width="17.125" style="428" customWidth="1"/>
    <col min="10499" max="10499" width="15" style="428" customWidth="1"/>
    <col min="10500" max="10500" width="8.75" style="428" customWidth="1"/>
    <col min="10501" max="10749" width="9" style="428"/>
    <col min="10750" max="10750" width="17.75" style="428" customWidth="1"/>
    <col min="10751" max="10751" width="15.125" style="428" customWidth="1"/>
    <col min="10752" max="10752" width="18.75" style="428" customWidth="1"/>
    <col min="10753" max="10753" width="16.875" style="428" customWidth="1"/>
    <col min="10754" max="10754" width="17.125" style="428" customWidth="1"/>
    <col min="10755" max="10755" width="15" style="428" customWidth="1"/>
    <col min="10756" max="10756" width="8.75" style="428" customWidth="1"/>
    <col min="10757" max="11005" width="9" style="428"/>
    <col min="11006" max="11006" width="17.75" style="428" customWidth="1"/>
    <col min="11007" max="11007" width="15.125" style="428" customWidth="1"/>
    <col min="11008" max="11008" width="18.75" style="428" customWidth="1"/>
    <col min="11009" max="11009" width="16.875" style="428" customWidth="1"/>
    <col min="11010" max="11010" width="17.125" style="428" customWidth="1"/>
    <col min="11011" max="11011" width="15" style="428" customWidth="1"/>
    <col min="11012" max="11012" width="8.75" style="428" customWidth="1"/>
    <col min="11013" max="11261" width="9" style="428"/>
    <col min="11262" max="11262" width="17.75" style="428" customWidth="1"/>
    <col min="11263" max="11263" width="15.125" style="428" customWidth="1"/>
    <col min="11264" max="11264" width="18.75" style="428" customWidth="1"/>
    <col min="11265" max="11265" width="16.875" style="428" customWidth="1"/>
    <col min="11266" max="11266" width="17.125" style="428" customWidth="1"/>
    <col min="11267" max="11267" width="15" style="428" customWidth="1"/>
    <col min="11268" max="11268" width="8.75" style="428" customWidth="1"/>
    <col min="11269" max="11517" width="9" style="428"/>
    <col min="11518" max="11518" width="17.75" style="428" customWidth="1"/>
    <col min="11519" max="11519" width="15.125" style="428" customWidth="1"/>
    <col min="11520" max="11520" width="18.75" style="428" customWidth="1"/>
    <col min="11521" max="11521" width="16.875" style="428" customWidth="1"/>
    <col min="11522" max="11522" width="17.125" style="428" customWidth="1"/>
    <col min="11523" max="11523" width="15" style="428" customWidth="1"/>
    <col min="11524" max="11524" width="8.75" style="428" customWidth="1"/>
    <col min="11525" max="11773" width="9" style="428"/>
    <col min="11774" max="11774" width="17.75" style="428" customWidth="1"/>
    <col min="11775" max="11775" width="15.125" style="428" customWidth="1"/>
    <col min="11776" max="11776" width="18.75" style="428" customWidth="1"/>
    <col min="11777" max="11777" width="16.875" style="428" customWidth="1"/>
    <col min="11778" max="11778" width="17.125" style="428" customWidth="1"/>
    <col min="11779" max="11779" width="15" style="428" customWidth="1"/>
    <col min="11780" max="11780" width="8.75" style="428" customWidth="1"/>
    <col min="11781" max="12029" width="9" style="428"/>
    <col min="12030" max="12030" width="17.75" style="428" customWidth="1"/>
    <col min="12031" max="12031" width="15.125" style="428" customWidth="1"/>
    <col min="12032" max="12032" width="18.75" style="428" customWidth="1"/>
    <col min="12033" max="12033" width="16.875" style="428" customWidth="1"/>
    <col min="12034" max="12034" width="17.125" style="428" customWidth="1"/>
    <col min="12035" max="12035" width="15" style="428" customWidth="1"/>
    <col min="12036" max="12036" width="8.75" style="428" customWidth="1"/>
    <col min="12037" max="12285" width="9" style="428"/>
    <col min="12286" max="12286" width="17.75" style="428" customWidth="1"/>
    <col min="12287" max="12287" width="15.125" style="428" customWidth="1"/>
    <col min="12288" max="12288" width="18.75" style="428" customWidth="1"/>
    <col min="12289" max="12289" width="16.875" style="428" customWidth="1"/>
    <col min="12290" max="12290" width="17.125" style="428" customWidth="1"/>
    <col min="12291" max="12291" width="15" style="428" customWidth="1"/>
    <col min="12292" max="12292" width="8.75" style="428" customWidth="1"/>
    <col min="12293" max="12541" width="9" style="428"/>
    <col min="12542" max="12542" width="17.75" style="428" customWidth="1"/>
    <col min="12543" max="12543" width="15.125" style="428" customWidth="1"/>
    <col min="12544" max="12544" width="18.75" style="428" customWidth="1"/>
    <col min="12545" max="12545" width="16.875" style="428" customWidth="1"/>
    <col min="12546" max="12546" width="17.125" style="428" customWidth="1"/>
    <col min="12547" max="12547" width="15" style="428" customWidth="1"/>
    <col min="12548" max="12548" width="8.75" style="428" customWidth="1"/>
    <col min="12549" max="12797" width="9" style="428"/>
    <col min="12798" max="12798" width="17.75" style="428" customWidth="1"/>
    <col min="12799" max="12799" width="15.125" style="428" customWidth="1"/>
    <col min="12800" max="12800" width="18.75" style="428" customWidth="1"/>
    <col min="12801" max="12801" width="16.875" style="428" customWidth="1"/>
    <col min="12802" max="12802" width="17.125" style="428" customWidth="1"/>
    <col min="12803" max="12803" width="15" style="428" customWidth="1"/>
    <col min="12804" max="12804" width="8.75" style="428" customWidth="1"/>
    <col min="12805" max="13053" width="9" style="428"/>
    <col min="13054" max="13054" width="17.75" style="428" customWidth="1"/>
    <col min="13055" max="13055" width="15.125" style="428" customWidth="1"/>
    <col min="13056" max="13056" width="18.75" style="428" customWidth="1"/>
    <col min="13057" max="13057" width="16.875" style="428" customWidth="1"/>
    <col min="13058" max="13058" width="17.125" style="428" customWidth="1"/>
    <col min="13059" max="13059" width="15" style="428" customWidth="1"/>
    <col min="13060" max="13060" width="8.75" style="428" customWidth="1"/>
    <col min="13061" max="13309" width="9" style="428"/>
    <col min="13310" max="13310" width="17.75" style="428" customWidth="1"/>
    <col min="13311" max="13311" width="15.125" style="428" customWidth="1"/>
    <col min="13312" max="13312" width="18.75" style="428" customWidth="1"/>
    <col min="13313" max="13313" width="16.875" style="428" customWidth="1"/>
    <col min="13314" max="13314" width="17.125" style="428" customWidth="1"/>
    <col min="13315" max="13315" width="15" style="428" customWidth="1"/>
    <col min="13316" max="13316" width="8.75" style="428" customWidth="1"/>
    <col min="13317" max="13565" width="9" style="428"/>
    <col min="13566" max="13566" width="17.75" style="428" customWidth="1"/>
    <col min="13567" max="13567" width="15.125" style="428" customWidth="1"/>
    <col min="13568" max="13568" width="18.75" style="428" customWidth="1"/>
    <col min="13569" max="13569" width="16.875" style="428" customWidth="1"/>
    <col min="13570" max="13570" width="17.125" style="428" customWidth="1"/>
    <col min="13571" max="13571" width="15" style="428" customWidth="1"/>
    <col min="13572" max="13572" width="8.75" style="428" customWidth="1"/>
    <col min="13573" max="13821" width="9" style="428"/>
    <col min="13822" max="13822" width="17.75" style="428" customWidth="1"/>
    <col min="13823" max="13823" width="15.125" style="428" customWidth="1"/>
    <col min="13824" max="13824" width="18.75" style="428" customWidth="1"/>
    <col min="13825" max="13825" width="16.875" style="428" customWidth="1"/>
    <col min="13826" max="13826" width="17.125" style="428" customWidth="1"/>
    <col min="13827" max="13827" width="15" style="428" customWidth="1"/>
    <col min="13828" max="13828" width="8.75" style="428" customWidth="1"/>
    <col min="13829" max="14077" width="9" style="428"/>
    <col min="14078" max="14078" width="17.75" style="428" customWidth="1"/>
    <col min="14079" max="14079" width="15.125" style="428" customWidth="1"/>
    <col min="14080" max="14080" width="18.75" style="428" customWidth="1"/>
    <col min="14081" max="14081" width="16.875" style="428" customWidth="1"/>
    <col min="14082" max="14082" width="17.125" style="428" customWidth="1"/>
    <col min="14083" max="14083" width="15" style="428" customWidth="1"/>
    <col min="14084" max="14084" width="8.75" style="428" customWidth="1"/>
    <col min="14085" max="14333" width="9" style="428"/>
    <col min="14334" max="14334" width="17.75" style="428" customWidth="1"/>
    <col min="14335" max="14335" width="15.125" style="428" customWidth="1"/>
    <col min="14336" max="14336" width="18.75" style="428" customWidth="1"/>
    <col min="14337" max="14337" width="16.875" style="428" customWidth="1"/>
    <col min="14338" max="14338" width="17.125" style="428" customWidth="1"/>
    <col min="14339" max="14339" width="15" style="428" customWidth="1"/>
    <col min="14340" max="14340" width="8.75" style="428" customWidth="1"/>
    <col min="14341" max="14589" width="9" style="428"/>
    <col min="14590" max="14590" width="17.75" style="428" customWidth="1"/>
    <col min="14591" max="14591" width="15.125" style="428" customWidth="1"/>
    <col min="14592" max="14592" width="18.75" style="428" customWidth="1"/>
    <col min="14593" max="14593" width="16.875" style="428" customWidth="1"/>
    <col min="14594" max="14594" width="17.125" style="428" customWidth="1"/>
    <col min="14595" max="14595" width="15" style="428" customWidth="1"/>
    <col min="14596" max="14596" width="8.75" style="428" customWidth="1"/>
    <col min="14597" max="14845" width="9" style="428"/>
    <col min="14846" max="14846" width="17.75" style="428" customWidth="1"/>
    <col min="14847" max="14847" width="15.125" style="428" customWidth="1"/>
    <col min="14848" max="14848" width="18.75" style="428" customWidth="1"/>
    <col min="14849" max="14849" width="16.875" style="428" customWidth="1"/>
    <col min="14850" max="14850" width="17.125" style="428" customWidth="1"/>
    <col min="14851" max="14851" width="15" style="428" customWidth="1"/>
    <col min="14852" max="14852" width="8.75" style="428" customWidth="1"/>
    <col min="14853" max="15101" width="9" style="428"/>
    <col min="15102" max="15102" width="17.75" style="428" customWidth="1"/>
    <col min="15103" max="15103" width="15.125" style="428" customWidth="1"/>
    <col min="15104" max="15104" width="18.75" style="428" customWidth="1"/>
    <col min="15105" max="15105" width="16.875" style="428" customWidth="1"/>
    <col min="15106" max="15106" width="17.125" style="428" customWidth="1"/>
    <col min="15107" max="15107" width="15" style="428" customWidth="1"/>
    <col min="15108" max="15108" width="8.75" style="428" customWidth="1"/>
    <col min="15109" max="15357" width="9" style="428"/>
    <col min="15358" max="15358" width="17.75" style="428" customWidth="1"/>
    <col min="15359" max="15359" width="15.125" style="428" customWidth="1"/>
    <col min="15360" max="15360" width="18.75" style="428" customWidth="1"/>
    <col min="15361" max="15361" width="16.875" style="428" customWidth="1"/>
    <col min="15362" max="15362" width="17.125" style="428" customWidth="1"/>
    <col min="15363" max="15363" width="15" style="428" customWidth="1"/>
    <col min="15364" max="15364" width="8.75" style="428" customWidth="1"/>
    <col min="15365" max="15613" width="9" style="428"/>
    <col min="15614" max="15614" width="17.75" style="428" customWidth="1"/>
    <col min="15615" max="15615" width="15.125" style="428" customWidth="1"/>
    <col min="15616" max="15616" width="18.75" style="428" customWidth="1"/>
    <col min="15617" max="15617" width="16.875" style="428" customWidth="1"/>
    <col min="15618" max="15618" width="17.125" style="428" customWidth="1"/>
    <col min="15619" max="15619" width="15" style="428" customWidth="1"/>
    <col min="15620" max="15620" width="8.75" style="428" customWidth="1"/>
    <col min="15621" max="15869" width="9" style="428"/>
    <col min="15870" max="15870" width="17.75" style="428" customWidth="1"/>
    <col min="15871" max="15871" width="15.125" style="428" customWidth="1"/>
    <col min="15872" max="15872" width="18.75" style="428" customWidth="1"/>
    <col min="15873" max="15873" width="16.875" style="428" customWidth="1"/>
    <col min="15874" max="15874" width="17.125" style="428" customWidth="1"/>
    <col min="15875" max="15875" width="15" style="428" customWidth="1"/>
    <col min="15876" max="15876" width="8.75" style="428" customWidth="1"/>
    <col min="15877" max="16125" width="9" style="428"/>
    <col min="16126" max="16126" width="17.75" style="428" customWidth="1"/>
    <col min="16127" max="16127" width="15.125" style="428" customWidth="1"/>
    <col min="16128" max="16128" width="18.75" style="428" customWidth="1"/>
    <col min="16129" max="16129" width="16.875" style="428" customWidth="1"/>
    <col min="16130" max="16130" width="17.125" style="428" customWidth="1"/>
    <col min="16131" max="16131" width="15" style="428" customWidth="1"/>
    <col min="16132" max="16132" width="8.75" style="428" customWidth="1"/>
    <col min="16133" max="16384" width="9" style="428"/>
  </cols>
  <sheetData>
    <row r="1" spans="1:11" s="9" customFormat="1" ht="13.5" x14ac:dyDescent="0.3">
      <c r="A1" s="553" t="s">
        <v>442</v>
      </c>
      <c r="B1" s="553"/>
      <c r="C1" s="553"/>
      <c r="D1" s="553"/>
      <c r="E1" s="553"/>
      <c r="F1" s="553"/>
      <c r="G1" s="553"/>
      <c r="I1" s="498"/>
      <c r="J1" s="498"/>
      <c r="K1" s="498"/>
    </row>
    <row r="2" spans="1:11" s="9" customFormat="1" ht="31.5" x14ac:dyDescent="0.3">
      <c r="A2" s="630" t="s">
        <v>443</v>
      </c>
      <c r="B2" s="630"/>
      <c r="C2" s="630"/>
      <c r="D2" s="630"/>
      <c r="E2" s="630"/>
      <c r="F2" s="630"/>
      <c r="G2" s="630"/>
      <c r="I2" s="498"/>
      <c r="J2" s="498"/>
      <c r="K2" s="498"/>
    </row>
    <row r="3" spans="1:11" s="427" customFormat="1" ht="12" x14ac:dyDescent="0.3">
      <c r="A3" s="426"/>
      <c r="B3" s="426"/>
      <c r="C3" s="426"/>
      <c r="D3" s="426"/>
      <c r="E3" s="426"/>
      <c r="F3" s="426"/>
      <c r="G3" s="426"/>
      <c r="I3" s="517"/>
      <c r="J3" s="517"/>
      <c r="K3" s="517"/>
    </row>
    <row r="4" spans="1:11" ht="24.75" customHeight="1" x14ac:dyDescent="0.3">
      <c r="A4" s="627" t="s">
        <v>444</v>
      </c>
      <c r="B4" s="627"/>
      <c r="C4" s="627"/>
      <c r="D4" s="627"/>
      <c r="E4" s="627"/>
      <c r="F4" s="627"/>
      <c r="G4" s="627"/>
    </row>
    <row r="5" spans="1:11" ht="24.75" customHeight="1" thickBot="1" x14ac:dyDescent="0.35">
      <c r="A5" s="614" t="s">
        <v>445</v>
      </c>
      <c r="B5" s="614"/>
      <c r="C5" s="614"/>
      <c r="D5" s="614"/>
      <c r="E5" s="614"/>
      <c r="F5" s="614"/>
      <c r="G5" s="614"/>
    </row>
    <row r="6" spans="1:11" s="433" customFormat="1" ht="24.75" customHeight="1" thickBot="1" x14ac:dyDescent="0.35">
      <c r="A6" s="429" t="s">
        <v>374</v>
      </c>
      <c r="B6" s="430" t="s">
        <v>375</v>
      </c>
      <c r="C6" s="430" t="s">
        <v>376</v>
      </c>
      <c r="D6" s="430" t="s">
        <v>377</v>
      </c>
      <c r="E6" s="430" t="s">
        <v>378</v>
      </c>
      <c r="F6" s="431" t="s">
        <v>379</v>
      </c>
      <c r="G6" s="432" t="s">
        <v>81</v>
      </c>
      <c r="I6" s="518"/>
      <c r="J6" s="518"/>
      <c r="K6" s="518"/>
    </row>
    <row r="7" spans="1:11" s="433" customFormat="1" ht="24.75" customHeight="1" thickTop="1" x14ac:dyDescent="0.3">
      <c r="A7" s="434" t="s">
        <v>380</v>
      </c>
      <c r="B7" s="435"/>
      <c r="C7" s="436"/>
      <c r="D7" s="436"/>
      <c r="E7" s="436"/>
      <c r="F7" s="437">
        <f>SUM(F8:F15)</f>
        <v>43281552</v>
      </c>
      <c r="G7" s="438"/>
      <c r="I7" s="518"/>
      <c r="J7" s="518"/>
      <c r="K7" s="518"/>
    </row>
    <row r="8" spans="1:11" s="433" customFormat="1" ht="24.75" customHeight="1" x14ac:dyDescent="0.3">
      <c r="A8" s="439" t="s">
        <v>149</v>
      </c>
      <c r="B8" s="463" t="s">
        <v>381</v>
      </c>
      <c r="C8" s="440" t="s">
        <v>31</v>
      </c>
      <c r="D8" s="440" t="s">
        <v>382</v>
      </c>
      <c r="E8" s="440" t="s">
        <v>31</v>
      </c>
      <c r="F8" s="441">
        <v>292</v>
      </c>
      <c r="G8" s="442" t="s">
        <v>383</v>
      </c>
      <c r="I8" s="518"/>
      <c r="J8" s="518"/>
      <c r="K8" s="518"/>
    </row>
    <row r="9" spans="1:11" s="433" customFormat="1" ht="24.75" customHeight="1" x14ac:dyDescent="0.3">
      <c r="A9" s="439" t="s">
        <v>384</v>
      </c>
      <c r="B9" s="463" t="s">
        <v>381</v>
      </c>
      <c r="C9" s="440" t="s">
        <v>31</v>
      </c>
      <c r="D9" s="440" t="s">
        <v>446</v>
      </c>
      <c r="E9" s="440" t="s">
        <v>31</v>
      </c>
      <c r="F9" s="441">
        <v>1500000</v>
      </c>
      <c r="G9" s="442" t="s">
        <v>383</v>
      </c>
      <c r="I9" s="518"/>
      <c r="J9" s="518"/>
      <c r="K9" s="518"/>
    </row>
    <row r="10" spans="1:11" s="433" customFormat="1" ht="24.75" customHeight="1" x14ac:dyDescent="0.3">
      <c r="A10" s="439" t="s">
        <v>156</v>
      </c>
      <c r="B10" s="463" t="s">
        <v>381</v>
      </c>
      <c r="C10" s="440" t="s">
        <v>385</v>
      </c>
      <c r="D10" s="440" t="s">
        <v>386</v>
      </c>
      <c r="E10" s="440" t="s">
        <v>387</v>
      </c>
      <c r="F10" s="441">
        <v>3000097</v>
      </c>
      <c r="G10" s="442" t="s">
        <v>383</v>
      </c>
      <c r="I10" s="518"/>
      <c r="J10" s="518"/>
      <c r="K10" s="518"/>
    </row>
    <row r="11" spans="1:11" s="433" customFormat="1" ht="24.75" customHeight="1" x14ac:dyDescent="0.3">
      <c r="A11" s="439" t="s">
        <v>388</v>
      </c>
      <c r="B11" s="464" t="s">
        <v>381</v>
      </c>
      <c r="C11" s="443" t="s">
        <v>389</v>
      </c>
      <c r="D11" s="443" t="s">
        <v>447</v>
      </c>
      <c r="E11" s="443" t="s">
        <v>390</v>
      </c>
      <c r="F11" s="444">
        <v>26543178</v>
      </c>
      <c r="G11" s="445" t="s">
        <v>383</v>
      </c>
      <c r="I11" s="518"/>
      <c r="J11" s="518"/>
      <c r="K11" s="518"/>
    </row>
    <row r="12" spans="1:11" s="433" customFormat="1" ht="24.75" customHeight="1" x14ac:dyDescent="0.3">
      <c r="A12" s="439" t="s">
        <v>158</v>
      </c>
      <c r="B12" s="463" t="s">
        <v>381</v>
      </c>
      <c r="C12" s="443" t="s">
        <v>391</v>
      </c>
      <c r="D12" s="443" t="s">
        <v>448</v>
      </c>
      <c r="E12" s="443" t="s">
        <v>390</v>
      </c>
      <c r="F12" s="444">
        <v>45100</v>
      </c>
      <c r="G12" s="445" t="s">
        <v>392</v>
      </c>
      <c r="I12" s="518"/>
      <c r="J12" s="518"/>
      <c r="K12" s="518"/>
    </row>
    <row r="13" spans="1:11" s="433" customFormat="1" ht="24.75" customHeight="1" x14ac:dyDescent="0.3">
      <c r="A13" s="439" t="s">
        <v>393</v>
      </c>
      <c r="B13" s="463" t="s">
        <v>381</v>
      </c>
      <c r="C13" s="443" t="s">
        <v>31</v>
      </c>
      <c r="D13" s="443" t="s">
        <v>449</v>
      </c>
      <c r="E13" s="443" t="s">
        <v>31</v>
      </c>
      <c r="F13" s="444">
        <v>1500000</v>
      </c>
      <c r="G13" s="445" t="s">
        <v>383</v>
      </c>
      <c r="I13" s="518"/>
      <c r="J13" s="518"/>
      <c r="K13" s="518"/>
    </row>
    <row r="14" spans="1:11" s="433" customFormat="1" ht="24.75" customHeight="1" x14ac:dyDescent="0.3">
      <c r="A14" s="439" t="s">
        <v>394</v>
      </c>
      <c r="B14" s="463" t="s">
        <v>381</v>
      </c>
      <c r="C14" s="443" t="s">
        <v>31</v>
      </c>
      <c r="D14" s="443" t="s">
        <v>450</v>
      </c>
      <c r="E14" s="443" t="s">
        <v>31</v>
      </c>
      <c r="F14" s="444">
        <v>3000000</v>
      </c>
      <c r="G14" s="445" t="s">
        <v>383</v>
      </c>
      <c r="I14" s="518"/>
      <c r="J14" s="518"/>
      <c r="K14" s="518"/>
    </row>
    <row r="15" spans="1:11" s="433" customFormat="1" ht="24.75" customHeight="1" thickBot="1" x14ac:dyDescent="0.35">
      <c r="A15" s="446" t="s">
        <v>395</v>
      </c>
      <c r="B15" s="465" t="s">
        <v>381</v>
      </c>
      <c r="C15" s="466" t="s">
        <v>389</v>
      </c>
      <c r="D15" s="466" t="s">
        <v>396</v>
      </c>
      <c r="E15" s="467" t="s">
        <v>397</v>
      </c>
      <c r="F15" s="468">
        <v>7692885</v>
      </c>
      <c r="G15" s="469" t="s">
        <v>383</v>
      </c>
      <c r="I15" s="518"/>
      <c r="J15" s="518"/>
      <c r="K15" s="518"/>
    </row>
    <row r="16" spans="1:11" ht="24.75" customHeight="1" x14ac:dyDescent="0.3">
      <c r="E16" s="523"/>
    </row>
    <row r="17" spans="1:11" ht="24.75" customHeight="1" x14ac:dyDescent="0.3">
      <c r="A17" s="627" t="s">
        <v>451</v>
      </c>
      <c r="B17" s="627"/>
      <c r="C17" s="627"/>
      <c r="D17" s="627"/>
      <c r="E17" s="627"/>
      <c r="F17" s="627"/>
      <c r="G17" s="627"/>
    </row>
    <row r="18" spans="1:11" ht="24.75" customHeight="1" thickBot="1" x14ac:dyDescent="0.35">
      <c r="A18" s="614" t="s">
        <v>452</v>
      </c>
      <c r="B18" s="614"/>
      <c r="C18" s="614"/>
      <c r="D18" s="614"/>
      <c r="E18" s="614"/>
      <c r="F18" s="614"/>
      <c r="G18" s="614"/>
    </row>
    <row r="19" spans="1:11" s="433" customFormat="1" ht="24.75" customHeight="1" thickBot="1" x14ac:dyDescent="0.35">
      <c r="A19" s="429" t="s">
        <v>453</v>
      </c>
      <c r="B19" s="430" t="s">
        <v>454</v>
      </c>
      <c r="C19" s="430" t="s">
        <v>455</v>
      </c>
      <c r="D19" s="430" t="s">
        <v>456</v>
      </c>
      <c r="E19" s="430" t="s">
        <v>457</v>
      </c>
      <c r="F19" s="431" t="s">
        <v>458</v>
      </c>
      <c r="G19" s="432" t="s">
        <v>459</v>
      </c>
      <c r="I19" s="518"/>
      <c r="J19" s="518"/>
      <c r="K19" s="518"/>
    </row>
    <row r="20" spans="1:11" s="433" customFormat="1" ht="24.75" customHeight="1" thickTop="1" thickBot="1" x14ac:dyDescent="0.35">
      <c r="A20" s="450" t="s">
        <v>381</v>
      </c>
      <c r="B20" s="451" t="s">
        <v>391</v>
      </c>
      <c r="C20" s="447" t="s">
        <v>398</v>
      </c>
      <c r="D20" s="447"/>
      <c r="E20" s="448" t="s">
        <v>399</v>
      </c>
      <c r="F20" s="452">
        <v>2760</v>
      </c>
      <c r="G20" s="453"/>
      <c r="I20" s="518"/>
      <c r="J20" s="518"/>
      <c r="K20" s="518"/>
    </row>
    <row r="21" spans="1:11" ht="24.75" customHeight="1" x14ac:dyDescent="0.3"/>
    <row r="22" spans="1:11" ht="24.75" customHeight="1" x14ac:dyDescent="0.3">
      <c r="A22" s="627" t="s">
        <v>460</v>
      </c>
      <c r="B22" s="627"/>
      <c r="C22" s="627"/>
      <c r="D22" s="627"/>
      <c r="E22" s="627"/>
      <c r="F22" s="627"/>
      <c r="G22" s="627"/>
    </row>
    <row r="23" spans="1:11" ht="24.75" customHeight="1" thickBot="1" x14ac:dyDescent="0.35">
      <c r="A23" s="614" t="s">
        <v>445</v>
      </c>
      <c r="B23" s="614"/>
      <c r="C23" s="614"/>
      <c r="D23" s="614"/>
      <c r="E23" s="614"/>
      <c r="F23" s="614"/>
      <c r="G23" s="614"/>
    </row>
    <row r="24" spans="1:11" s="433" customFormat="1" ht="24.75" customHeight="1" thickBot="1" x14ac:dyDescent="0.35">
      <c r="A24" s="454" t="s">
        <v>374</v>
      </c>
      <c r="B24" s="455" t="s">
        <v>375</v>
      </c>
      <c r="C24" s="455" t="s">
        <v>400</v>
      </c>
      <c r="D24" s="455" t="s">
        <v>79</v>
      </c>
      <c r="E24" s="511" t="s">
        <v>401</v>
      </c>
      <c r="F24" s="512"/>
      <c r="G24" s="456" t="s">
        <v>81</v>
      </c>
      <c r="I24" s="518"/>
      <c r="J24" s="518"/>
      <c r="K24" s="518"/>
    </row>
    <row r="25" spans="1:11" s="433" customFormat="1" ht="24.75" customHeight="1" thickTop="1" x14ac:dyDescent="0.3">
      <c r="A25" s="457" t="s">
        <v>380</v>
      </c>
      <c r="B25" s="470"/>
      <c r="C25" s="513"/>
      <c r="D25" s="458">
        <v>40862910</v>
      </c>
      <c r="E25" s="628"/>
      <c r="F25" s="629"/>
      <c r="G25" s="459"/>
      <c r="I25" s="518"/>
      <c r="J25" s="518"/>
      <c r="K25" s="518"/>
    </row>
    <row r="26" spans="1:11" s="433" customFormat="1" ht="24.75" customHeight="1" x14ac:dyDescent="0.3">
      <c r="A26" s="439" t="s">
        <v>149</v>
      </c>
      <c r="B26" s="460" t="s">
        <v>381</v>
      </c>
      <c r="C26" s="443" t="s">
        <v>402</v>
      </c>
      <c r="D26" s="461">
        <v>885790</v>
      </c>
      <c r="E26" s="623" t="s">
        <v>403</v>
      </c>
      <c r="F26" s="624"/>
      <c r="G26" s="442" t="s">
        <v>383</v>
      </c>
      <c r="I26" s="518"/>
      <c r="J26" s="518"/>
      <c r="K26" s="518"/>
    </row>
    <row r="27" spans="1:11" s="433" customFormat="1" ht="24.75" customHeight="1" x14ac:dyDescent="0.3">
      <c r="A27" s="439" t="s">
        <v>384</v>
      </c>
      <c r="B27" s="460" t="s">
        <v>381</v>
      </c>
      <c r="C27" s="443" t="s">
        <v>404</v>
      </c>
      <c r="D27" s="461">
        <v>1500000</v>
      </c>
      <c r="E27" s="623" t="s">
        <v>405</v>
      </c>
      <c r="F27" s="624"/>
      <c r="G27" s="442" t="s">
        <v>383</v>
      </c>
      <c r="I27" s="518"/>
      <c r="J27" s="518"/>
      <c r="K27" s="518"/>
    </row>
    <row r="28" spans="1:11" s="433" customFormat="1" ht="24.75" customHeight="1" x14ac:dyDescent="0.3">
      <c r="A28" s="439" t="s">
        <v>156</v>
      </c>
      <c r="B28" s="460" t="s">
        <v>381</v>
      </c>
      <c r="C28" s="443" t="s">
        <v>406</v>
      </c>
      <c r="D28" s="461">
        <v>3608500</v>
      </c>
      <c r="E28" s="623" t="s">
        <v>407</v>
      </c>
      <c r="F28" s="624"/>
      <c r="G28" s="442" t="s">
        <v>383</v>
      </c>
      <c r="I28" s="518"/>
      <c r="J28" s="518"/>
      <c r="K28" s="518"/>
    </row>
    <row r="29" spans="1:11" s="433" customFormat="1" ht="24.75" customHeight="1" x14ac:dyDescent="0.3">
      <c r="A29" s="439" t="s">
        <v>388</v>
      </c>
      <c r="B29" s="460" t="s">
        <v>381</v>
      </c>
      <c r="C29" s="443" t="s">
        <v>408</v>
      </c>
      <c r="D29" s="461">
        <v>24032960</v>
      </c>
      <c r="E29" s="623" t="s">
        <v>409</v>
      </c>
      <c r="F29" s="624"/>
      <c r="G29" s="445" t="s">
        <v>383</v>
      </c>
      <c r="I29" s="518"/>
      <c r="J29" s="518"/>
      <c r="K29" s="518"/>
    </row>
    <row r="30" spans="1:11" s="433" customFormat="1" ht="24.75" customHeight="1" x14ac:dyDescent="0.3">
      <c r="A30" s="439" t="s">
        <v>158</v>
      </c>
      <c r="B30" s="460" t="s">
        <v>381</v>
      </c>
      <c r="C30" s="443" t="s">
        <v>410</v>
      </c>
      <c r="D30" s="461"/>
      <c r="E30" s="623"/>
      <c r="F30" s="624"/>
      <c r="G30" s="445" t="s">
        <v>392</v>
      </c>
      <c r="I30" s="518"/>
      <c r="J30" s="518"/>
      <c r="K30" s="518"/>
    </row>
    <row r="31" spans="1:11" s="433" customFormat="1" ht="24.75" customHeight="1" x14ac:dyDescent="0.3">
      <c r="A31" s="439" t="s">
        <v>393</v>
      </c>
      <c r="B31" s="460" t="s">
        <v>381</v>
      </c>
      <c r="C31" s="443" t="s">
        <v>411</v>
      </c>
      <c r="D31" s="461">
        <v>1500000</v>
      </c>
      <c r="E31" s="623" t="s">
        <v>412</v>
      </c>
      <c r="F31" s="624"/>
      <c r="G31" s="445" t="s">
        <v>383</v>
      </c>
      <c r="I31" s="518"/>
      <c r="J31" s="518"/>
      <c r="K31" s="518"/>
    </row>
    <row r="32" spans="1:11" s="433" customFormat="1" ht="24.75" customHeight="1" x14ac:dyDescent="0.3">
      <c r="A32" s="439" t="s">
        <v>394</v>
      </c>
      <c r="B32" s="460" t="s">
        <v>381</v>
      </c>
      <c r="C32" s="443" t="s">
        <v>413</v>
      </c>
      <c r="D32" s="461">
        <v>3000000</v>
      </c>
      <c r="E32" s="623" t="s">
        <v>414</v>
      </c>
      <c r="F32" s="624"/>
      <c r="G32" s="445" t="s">
        <v>383</v>
      </c>
      <c r="I32" s="518"/>
      <c r="J32" s="518"/>
      <c r="K32" s="518"/>
    </row>
    <row r="33" spans="1:11" s="433" customFormat="1" ht="24.75" customHeight="1" thickBot="1" x14ac:dyDescent="0.35">
      <c r="A33" s="446" t="s">
        <v>395</v>
      </c>
      <c r="B33" s="465" t="s">
        <v>381</v>
      </c>
      <c r="C33" s="466" t="s">
        <v>415</v>
      </c>
      <c r="D33" s="471">
        <v>6335660</v>
      </c>
      <c r="E33" s="625" t="s">
        <v>416</v>
      </c>
      <c r="F33" s="626"/>
      <c r="G33" s="469" t="s">
        <v>383</v>
      </c>
      <c r="I33" s="518"/>
      <c r="J33" s="518"/>
      <c r="K33" s="518"/>
    </row>
    <row r="34" spans="1:11" ht="24.75" customHeight="1" x14ac:dyDescent="0.3">
      <c r="G34" s="462"/>
    </row>
    <row r="35" spans="1:11" ht="24.75" customHeight="1" x14ac:dyDescent="0.3">
      <c r="A35" s="627" t="s">
        <v>461</v>
      </c>
      <c r="B35" s="627"/>
      <c r="C35" s="627"/>
      <c r="D35" s="627"/>
      <c r="E35" s="627"/>
      <c r="F35" s="627"/>
      <c r="G35" s="627"/>
    </row>
    <row r="36" spans="1:11" ht="24.75" customHeight="1" thickBot="1" x14ac:dyDescent="0.35">
      <c r="A36" s="614" t="s">
        <v>452</v>
      </c>
      <c r="B36" s="614"/>
      <c r="C36" s="614"/>
      <c r="D36" s="614"/>
      <c r="E36" s="614"/>
      <c r="F36" s="614"/>
      <c r="G36" s="614"/>
    </row>
    <row r="37" spans="1:11" s="433" customFormat="1" ht="24.75" customHeight="1" thickBot="1" x14ac:dyDescent="0.35">
      <c r="A37" s="429" t="s">
        <v>453</v>
      </c>
      <c r="B37" s="615" t="s">
        <v>462</v>
      </c>
      <c r="C37" s="616"/>
      <c r="D37" s="430" t="s">
        <v>463</v>
      </c>
      <c r="E37" s="430" t="s">
        <v>458</v>
      </c>
      <c r="F37" s="617" t="s">
        <v>459</v>
      </c>
      <c r="G37" s="618"/>
      <c r="I37" s="518"/>
      <c r="J37" s="518"/>
      <c r="K37" s="518"/>
    </row>
    <row r="38" spans="1:11" s="433" customFormat="1" ht="24.75" customHeight="1" thickTop="1" thickBot="1" x14ac:dyDescent="0.35">
      <c r="A38" s="450" t="s">
        <v>381</v>
      </c>
      <c r="B38" s="619" t="s">
        <v>464</v>
      </c>
      <c r="C38" s="620"/>
      <c r="D38" s="447" t="s">
        <v>417</v>
      </c>
      <c r="E38" s="472">
        <v>2504</v>
      </c>
      <c r="F38" s="621"/>
      <c r="G38" s="622"/>
      <c r="I38" s="518"/>
      <c r="J38" s="518"/>
      <c r="K38" s="518"/>
    </row>
    <row r="39" spans="1:11" ht="24.95" customHeight="1" thickBot="1" x14ac:dyDescent="0.35"/>
    <row r="40" spans="1:11" ht="24.95" customHeight="1" x14ac:dyDescent="0.3">
      <c r="B40" s="490" t="s">
        <v>465</v>
      </c>
      <c r="C40" s="491">
        <v>43208460</v>
      </c>
    </row>
    <row r="41" spans="1:11" ht="24.95" customHeight="1" x14ac:dyDescent="0.3">
      <c r="B41" s="492" t="s">
        <v>466</v>
      </c>
      <c r="C41" s="493">
        <v>73092</v>
      </c>
      <c r="F41" s="496"/>
    </row>
    <row r="42" spans="1:11" ht="24.95" customHeight="1" thickBot="1" x14ac:dyDescent="0.35">
      <c r="B42" s="494" t="s">
        <v>467</v>
      </c>
      <c r="C42" s="495">
        <f>SUM(C40:C41)</f>
        <v>43281552</v>
      </c>
      <c r="F42" s="496"/>
    </row>
    <row r="43" spans="1:11" ht="24.95" customHeight="1" x14ac:dyDescent="0.3">
      <c r="F43" s="496"/>
    </row>
    <row r="44" spans="1:11" ht="24.95" customHeight="1" x14ac:dyDescent="0.3">
      <c r="F44" s="496"/>
    </row>
    <row r="45" spans="1:11" ht="24.95" customHeight="1" x14ac:dyDescent="0.3">
      <c r="F45" s="496"/>
    </row>
    <row r="46" spans="1:11" ht="24.95" customHeight="1" x14ac:dyDescent="0.3">
      <c r="F46" s="496"/>
    </row>
    <row r="47" spans="1:11" ht="24.95" customHeight="1" x14ac:dyDescent="0.3">
      <c r="F47" s="496"/>
    </row>
    <row r="48" spans="1:11" ht="24.95" customHeight="1" x14ac:dyDescent="0.3">
      <c r="F48" s="496"/>
    </row>
    <row r="49" spans="6:6" ht="24.95" customHeight="1" x14ac:dyDescent="0.3">
      <c r="F49" s="496"/>
    </row>
    <row r="50" spans="6:6" ht="24.95" customHeight="1" x14ac:dyDescent="0.3">
      <c r="F50" s="496"/>
    </row>
    <row r="51" spans="6:6" ht="24.95" customHeight="1" x14ac:dyDescent="0.3">
      <c r="F51" s="496"/>
    </row>
  </sheetData>
  <mergeCells count="23">
    <mergeCell ref="A18:G18"/>
    <mergeCell ref="A1:G1"/>
    <mergeCell ref="A2:G2"/>
    <mergeCell ref="A4:G4"/>
    <mergeCell ref="A5:G5"/>
    <mergeCell ref="A17:G17"/>
    <mergeCell ref="A35:G35"/>
    <mergeCell ref="A22:G22"/>
    <mergeCell ref="A23:G23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A36:G36"/>
    <mergeCell ref="B37:C37"/>
    <mergeCell ref="F37:G37"/>
    <mergeCell ref="B38:C38"/>
    <mergeCell ref="F38:G3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firstPageNumber="25" orientation="portrait" useFirstPageNumber="1" r:id="rId1"/>
  <headerFooter>
    <oddFooter>&amp;C&amp;P&amp;R영동군장애인복지관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C18" sqref="C18:G22"/>
    </sheetView>
  </sheetViews>
  <sheetFormatPr defaultRowHeight="13.5" x14ac:dyDescent="0.3"/>
  <cols>
    <col min="1" max="2" width="9.875" style="6" customWidth="1"/>
    <col min="3" max="5" width="14.125" style="6" customWidth="1"/>
    <col min="6" max="7" width="9.875" style="6" customWidth="1"/>
    <col min="8" max="10" width="14.125" style="6" customWidth="1"/>
    <col min="11" max="11" width="6.125" style="6" customWidth="1"/>
    <col min="12" max="16384" width="9" style="6"/>
  </cols>
  <sheetData>
    <row r="1" spans="1:11" ht="24.95" customHeight="1" x14ac:dyDescent="0.3">
      <c r="A1" s="57"/>
    </row>
    <row r="2" spans="1:11" ht="41.25" customHeight="1" x14ac:dyDescent="0.3">
      <c r="A2" s="531" t="s">
        <v>276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</row>
    <row r="3" spans="1:11" ht="15" customHeight="1" thickBot="1" x14ac:dyDescent="0.35">
      <c r="A3" s="5"/>
      <c r="K3" s="56" t="s">
        <v>88</v>
      </c>
    </row>
    <row r="4" spans="1:11" s="7" customFormat="1" ht="24.95" customHeight="1" thickBot="1" x14ac:dyDescent="0.35">
      <c r="A4" s="534" t="s">
        <v>0</v>
      </c>
      <c r="B4" s="535"/>
      <c r="C4" s="535"/>
      <c r="D4" s="535"/>
      <c r="E4" s="535"/>
      <c r="F4" s="535" t="s">
        <v>1</v>
      </c>
      <c r="G4" s="535"/>
      <c r="H4" s="535"/>
      <c r="I4" s="535"/>
      <c r="J4" s="536"/>
      <c r="K4" s="537" t="s">
        <v>125</v>
      </c>
    </row>
    <row r="5" spans="1:11" s="7" customFormat="1" ht="24.95" customHeight="1" thickBot="1" x14ac:dyDescent="0.35">
      <c r="A5" s="158" t="s">
        <v>2</v>
      </c>
      <c r="B5" s="159" t="s">
        <v>3</v>
      </c>
      <c r="C5" s="159" t="s">
        <v>4</v>
      </c>
      <c r="D5" s="159" t="s">
        <v>5</v>
      </c>
      <c r="E5" s="159" t="s">
        <v>6</v>
      </c>
      <c r="F5" s="159" t="s">
        <v>2</v>
      </c>
      <c r="G5" s="159" t="s">
        <v>3</v>
      </c>
      <c r="H5" s="159" t="s">
        <v>4</v>
      </c>
      <c r="I5" s="159" t="s">
        <v>5</v>
      </c>
      <c r="J5" s="160" t="s">
        <v>6</v>
      </c>
      <c r="K5" s="538"/>
    </row>
    <row r="6" spans="1:11" ht="24.95" customHeight="1" x14ac:dyDescent="0.3">
      <c r="A6" s="161" t="s">
        <v>7</v>
      </c>
      <c r="B6" s="162" t="s">
        <v>7</v>
      </c>
      <c r="C6" s="154">
        <v>1590646000</v>
      </c>
      <c r="D6" s="153">
        <v>1486487585</v>
      </c>
      <c r="E6" s="519">
        <f>SUM(D6-C6)</f>
        <v>-104158415</v>
      </c>
      <c r="F6" s="532" t="s">
        <v>8</v>
      </c>
      <c r="G6" s="162" t="s">
        <v>9</v>
      </c>
      <c r="H6" s="154">
        <v>850962000</v>
      </c>
      <c r="I6" s="154">
        <v>757914279</v>
      </c>
      <c r="J6" s="163">
        <f>SUM(I6-H6)</f>
        <v>-93047721</v>
      </c>
      <c r="K6" s="164"/>
    </row>
    <row r="7" spans="1:11" ht="24.95" customHeight="1" x14ac:dyDescent="0.3">
      <c r="A7" s="165" t="s">
        <v>282</v>
      </c>
      <c r="B7" s="166" t="s">
        <v>282</v>
      </c>
      <c r="C7" s="154">
        <v>460288</v>
      </c>
      <c r="D7" s="153">
        <v>460288</v>
      </c>
      <c r="E7" s="519">
        <f t="shared" ref="E7:E12" si="0">SUM(D7-C7)</f>
        <v>0</v>
      </c>
      <c r="F7" s="532"/>
      <c r="G7" s="166" t="s">
        <v>11</v>
      </c>
      <c r="H7" s="154">
        <v>15150000</v>
      </c>
      <c r="I7" s="154">
        <v>6245000</v>
      </c>
      <c r="J7" s="152">
        <f t="shared" ref="J7:J14" si="1">SUM(I7-H7)</f>
        <v>-8905000</v>
      </c>
      <c r="K7" s="167"/>
    </row>
    <row r="8" spans="1:11" ht="24.95" customHeight="1" x14ac:dyDescent="0.3">
      <c r="A8" s="165" t="s">
        <v>10</v>
      </c>
      <c r="B8" s="166" t="s">
        <v>10</v>
      </c>
      <c r="C8" s="154">
        <v>1190312000</v>
      </c>
      <c r="D8" s="153">
        <v>1181779870</v>
      </c>
      <c r="E8" s="519">
        <f t="shared" si="0"/>
        <v>-8532130</v>
      </c>
      <c r="F8" s="533"/>
      <c r="G8" s="166" t="s">
        <v>13</v>
      </c>
      <c r="H8" s="154">
        <v>108836000</v>
      </c>
      <c r="I8" s="154">
        <v>74567360</v>
      </c>
      <c r="J8" s="152">
        <f t="shared" si="1"/>
        <v>-34268640</v>
      </c>
      <c r="K8" s="167"/>
    </row>
    <row r="9" spans="1:11" ht="24.95" customHeight="1" x14ac:dyDescent="0.3">
      <c r="A9" s="165" t="s">
        <v>12</v>
      </c>
      <c r="B9" s="166" t="s">
        <v>12</v>
      </c>
      <c r="C9" s="154">
        <v>64830000</v>
      </c>
      <c r="D9" s="153">
        <v>40208460</v>
      </c>
      <c r="E9" s="519">
        <f t="shared" si="0"/>
        <v>-24621540</v>
      </c>
      <c r="F9" s="166" t="s">
        <v>15</v>
      </c>
      <c r="G9" s="166" t="s">
        <v>16</v>
      </c>
      <c r="H9" s="154">
        <v>43960000</v>
      </c>
      <c r="I9" s="154">
        <v>17763900</v>
      </c>
      <c r="J9" s="152">
        <f t="shared" si="1"/>
        <v>-26196100</v>
      </c>
      <c r="K9" s="167"/>
    </row>
    <row r="10" spans="1:11" ht="24.95" customHeight="1" x14ac:dyDescent="0.3">
      <c r="A10" s="165" t="s">
        <v>14</v>
      </c>
      <c r="B10" s="166" t="s">
        <v>14</v>
      </c>
      <c r="C10" s="154">
        <v>24350000</v>
      </c>
      <c r="D10" s="153">
        <v>24350000</v>
      </c>
      <c r="E10" s="163">
        <f t="shared" si="0"/>
        <v>0</v>
      </c>
      <c r="F10" s="166" t="s">
        <v>18</v>
      </c>
      <c r="G10" s="166" t="s">
        <v>18</v>
      </c>
      <c r="H10" s="154">
        <v>1968994245</v>
      </c>
      <c r="I10" s="154">
        <v>1682653215</v>
      </c>
      <c r="J10" s="152">
        <f t="shared" si="1"/>
        <v>-286341030</v>
      </c>
      <c r="K10" s="167"/>
    </row>
    <row r="11" spans="1:11" ht="24.95" customHeight="1" x14ac:dyDescent="0.3">
      <c r="A11" s="165" t="s">
        <v>112</v>
      </c>
      <c r="B11" s="166" t="s">
        <v>112</v>
      </c>
      <c r="C11" s="154">
        <v>766471699</v>
      </c>
      <c r="D11" s="153">
        <v>766471699</v>
      </c>
      <c r="E11" s="163">
        <f t="shared" si="0"/>
        <v>0</v>
      </c>
      <c r="F11" s="166" t="s">
        <v>19</v>
      </c>
      <c r="G11" s="166" t="s">
        <v>19</v>
      </c>
      <c r="H11" s="155">
        <v>0</v>
      </c>
      <c r="I11" s="155">
        <v>0</v>
      </c>
      <c r="J11" s="152">
        <f t="shared" si="1"/>
        <v>0</v>
      </c>
      <c r="K11" s="167"/>
    </row>
    <row r="12" spans="1:11" ht="24.95" customHeight="1" x14ac:dyDescent="0.3">
      <c r="A12" s="165" t="s">
        <v>17</v>
      </c>
      <c r="B12" s="166" t="s">
        <v>17</v>
      </c>
      <c r="C12" s="507">
        <v>1000000</v>
      </c>
      <c r="D12" s="507">
        <v>1345938</v>
      </c>
      <c r="E12" s="507">
        <f t="shared" si="0"/>
        <v>345938</v>
      </c>
      <c r="F12" s="166" t="s">
        <v>20</v>
      </c>
      <c r="G12" s="166" t="s">
        <v>20</v>
      </c>
      <c r="H12" s="154">
        <v>1000000</v>
      </c>
      <c r="I12" s="154">
        <v>0</v>
      </c>
      <c r="J12" s="152">
        <f t="shared" si="1"/>
        <v>-1000000</v>
      </c>
      <c r="K12" s="167"/>
    </row>
    <row r="13" spans="1:11" ht="24.95" customHeight="1" thickBot="1" x14ac:dyDescent="0.35">
      <c r="A13" s="168"/>
      <c r="B13" s="169"/>
      <c r="C13" s="170"/>
      <c r="D13" s="170"/>
      <c r="E13" s="156">
        <f t="shared" ref="E13:E14" si="2">SUM(D13-C13)</f>
        <v>0</v>
      </c>
      <c r="F13" s="169" t="s">
        <v>126</v>
      </c>
      <c r="G13" s="169" t="s">
        <v>126</v>
      </c>
      <c r="H13" s="157">
        <v>649167742</v>
      </c>
      <c r="I13" s="157">
        <v>225524518</v>
      </c>
      <c r="J13" s="156">
        <f t="shared" si="1"/>
        <v>-423643224</v>
      </c>
      <c r="K13" s="171"/>
    </row>
    <row r="14" spans="1:11" s="7" customFormat="1" ht="24.95" customHeight="1" thickBot="1" x14ac:dyDescent="0.35">
      <c r="A14" s="530" t="s">
        <v>53</v>
      </c>
      <c r="B14" s="529"/>
      <c r="C14" s="172">
        <f>SUM(C6:C13)</f>
        <v>3638069987</v>
      </c>
      <c r="D14" s="172">
        <f>SUM(D6:D13)</f>
        <v>3501103840</v>
      </c>
      <c r="E14" s="173">
        <f t="shared" si="2"/>
        <v>-136966147</v>
      </c>
      <c r="F14" s="528" t="s">
        <v>53</v>
      </c>
      <c r="G14" s="529"/>
      <c r="H14" s="174">
        <f>SUM(H6:H13)</f>
        <v>3638069987</v>
      </c>
      <c r="I14" s="174">
        <f>SUM(I6:I13)</f>
        <v>2764668272</v>
      </c>
      <c r="J14" s="173">
        <f t="shared" si="1"/>
        <v>-873401715</v>
      </c>
      <c r="K14" s="175">
        <v>0</v>
      </c>
    </row>
    <row r="18" s="212" customFormat="1" ht="11.25" x14ac:dyDescent="0.3"/>
    <row r="19" s="212" customFormat="1" ht="11.25" x14ac:dyDescent="0.3"/>
    <row r="20" s="212" customFormat="1" ht="11.25" x14ac:dyDescent="0.3"/>
    <row r="21" s="212" customFormat="1" ht="11.25" x14ac:dyDescent="0.3"/>
    <row r="22" s="212" customFormat="1" ht="11.25" x14ac:dyDescent="0.3"/>
    <row r="23" s="212" customFormat="1" ht="11.25" x14ac:dyDescent="0.3"/>
    <row r="24" s="212" customFormat="1" ht="11.25" x14ac:dyDescent="0.3"/>
  </sheetData>
  <mergeCells count="7">
    <mergeCell ref="F14:G14"/>
    <mergeCell ref="A14:B14"/>
    <mergeCell ref="A2:K2"/>
    <mergeCell ref="F6:F8"/>
    <mergeCell ref="A4:E4"/>
    <mergeCell ref="F4:J4"/>
    <mergeCell ref="K4:K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landscape" useFirstPageNumber="1" r:id="rId1"/>
  <headerFooter>
    <oddFooter>&amp;C&amp;10&amp;P&amp;R영동군장애인복지관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Normal="100" workbookViewId="0">
      <selection activeCell="M15" sqref="M15:M16"/>
    </sheetView>
  </sheetViews>
  <sheetFormatPr defaultRowHeight="13.5" x14ac:dyDescent="0.3"/>
  <cols>
    <col min="1" max="2" width="14.125" style="8" customWidth="1"/>
    <col min="3" max="3" width="17.625" style="8" customWidth="1"/>
    <col min="4" max="4" width="6.125" style="6" customWidth="1"/>
    <col min="5" max="5" width="16" style="6" customWidth="1"/>
    <col min="6" max="6" width="16.125" style="6" customWidth="1"/>
    <col min="7" max="7" width="16" style="6" customWidth="1"/>
    <col min="8" max="8" width="16.125" style="6" customWidth="1"/>
    <col min="9" max="9" width="7.375" style="6" customWidth="1"/>
    <col min="10" max="16384" width="9" style="6"/>
  </cols>
  <sheetData>
    <row r="1" spans="1:8" ht="24.95" customHeight="1" x14ac:dyDescent="0.3">
      <c r="A1" s="540" t="s">
        <v>108</v>
      </c>
      <c r="B1" s="540"/>
    </row>
    <row r="2" spans="1:8" ht="35.1" customHeight="1" x14ac:dyDescent="0.3">
      <c r="A2" s="539" t="s">
        <v>277</v>
      </c>
      <c r="B2" s="539"/>
      <c r="C2" s="539"/>
      <c r="D2" s="539"/>
      <c r="E2" s="539"/>
      <c r="F2" s="539"/>
      <c r="G2" s="539"/>
      <c r="H2" s="539"/>
    </row>
    <row r="3" spans="1:8" ht="15" customHeight="1" thickBot="1" x14ac:dyDescent="0.35">
      <c r="H3" s="56" t="s">
        <v>88</v>
      </c>
    </row>
    <row r="4" spans="1:8" s="7" customFormat="1" ht="24.95" customHeight="1" thickBot="1" x14ac:dyDescent="0.35">
      <c r="A4" s="119" t="s">
        <v>2</v>
      </c>
      <c r="B4" s="120" t="s">
        <v>3</v>
      </c>
      <c r="C4" s="120" t="s">
        <v>23</v>
      </c>
      <c r="D4" s="202" t="s">
        <v>24</v>
      </c>
      <c r="E4" s="203" t="s">
        <v>54</v>
      </c>
      <c r="F4" s="203" t="s">
        <v>25</v>
      </c>
      <c r="G4" s="204" t="s">
        <v>26</v>
      </c>
      <c r="H4" s="184" t="s">
        <v>22</v>
      </c>
    </row>
    <row r="5" spans="1:8" s="7" customFormat="1" ht="15" customHeight="1" x14ac:dyDescent="0.3">
      <c r="A5" s="190" t="s">
        <v>7</v>
      </c>
      <c r="B5" s="191" t="s">
        <v>7</v>
      </c>
      <c r="C5" s="191" t="s">
        <v>181</v>
      </c>
      <c r="D5" s="192" t="s">
        <v>27</v>
      </c>
      <c r="E5" s="194"/>
      <c r="F5" s="193">
        <v>17500000</v>
      </c>
      <c r="G5" s="195">
        <v>0</v>
      </c>
      <c r="H5" s="185">
        <f>SUM(E5:G5)</f>
        <v>17500000</v>
      </c>
    </row>
    <row r="6" spans="1:8" s="7" customFormat="1" ht="15" customHeight="1" x14ac:dyDescent="0.3">
      <c r="A6" s="149"/>
      <c r="B6" s="137"/>
      <c r="C6" s="137"/>
      <c r="D6" s="138" t="s">
        <v>28</v>
      </c>
      <c r="E6" s="215">
        <v>0</v>
      </c>
      <c r="F6" s="140">
        <v>10168100</v>
      </c>
      <c r="G6" s="179">
        <v>0</v>
      </c>
      <c r="H6" s="181">
        <f>SUM(E6:G6)</f>
        <v>10168100</v>
      </c>
    </row>
    <row r="7" spans="1:8" s="7" customFormat="1" ht="15" customHeight="1" x14ac:dyDescent="0.3">
      <c r="A7" s="149"/>
      <c r="B7" s="137"/>
      <c r="C7" s="141"/>
      <c r="D7" s="138" t="s">
        <v>29</v>
      </c>
      <c r="E7" s="176">
        <v>0</v>
      </c>
      <c r="F7" s="506">
        <f>SUM(F6-F5)</f>
        <v>-7331900</v>
      </c>
      <c r="G7" s="177">
        <f>SUM(G6-G5)</f>
        <v>0</v>
      </c>
      <c r="H7" s="405">
        <f>SUM(H6-H5)</f>
        <v>-7331900</v>
      </c>
    </row>
    <row r="8" spans="1:8" s="7" customFormat="1" ht="15" customHeight="1" x14ac:dyDescent="0.3">
      <c r="A8" s="149"/>
      <c r="B8" s="137"/>
      <c r="C8" s="133" t="s">
        <v>182</v>
      </c>
      <c r="D8" s="134" t="s">
        <v>27</v>
      </c>
      <c r="E8" s="135"/>
      <c r="F8" s="136">
        <v>1100000</v>
      </c>
      <c r="G8" s="178"/>
      <c r="H8" s="181">
        <f>SUM(E8:G8)</f>
        <v>1100000</v>
      </c>
    </row>
    <row r="9" spans="1:8" s="7" customFormat="1" ht="15" customHeight="1" x14ac:dyDescent="0.3">
      <c r="A9" s="149"/>
      <c r="B9" s="137"/>
      <c r="C9" s="137"/>
      <c r="D9" s="138" t="s">
        <v>28</v>
      </c>
      <c r="E9" s="139"/>
      <c r="F9" s="140">
        <v>1100000</v>
      </c>
      <c r="G9" s="179"/>
      <c r="H9" s="181">
        <f t="shared" ref="H9:H60" si="0">SUM(E9:G9)</f>
        <v>1100000</v>
      </c>
    </row>
    <row r="10" spans="1:8" s="7" customFormat="1" ht="15" customHeight="1" x14ac:dyDescent="0.3">
      <c r="A10" s="149"/>
      <c r="B10" s="137"/>
      <c r="C10" s="141"/>
      <c r="D10" s="138" t="s">
        <v>29</v>
      </c>
      <c r="E10" s="176">
        <f>SUM(E9-E8)</f>
        <v>0</v>
      </c>
      <c r="F10" s="176">
        <f>SUM(F9-F8)</f>
        <v>0</v>
      </c>
      <c r="G10" s="177">
        <f>SUM(G9-G8)</f>
        <v>0</v>
      </c>
      <c r="H10" s="405">
        <f>SUM(H9-H8)</f>
        <v>0</v>
      </c>
    </row>
    <row r="11" spans="1:8" s="7" customFormat="1" ht="15" customHeight="1" x14ac:dyDescent="0.3">
      <c r="A11" s="149"/>
      <c r="B11" s="137"/>
      <c r="C11" s="133" t="s">
        <v>183</v>
      </c>
      <c r="D11" s="134" t="s">
        <v>27</v>
      </c>
      <c r="E11" s="135"/>
      <c r="F11" s="136">
        <v>1526346000</v>
      </c>
      <c r="G11" s="178"/>
      <c r="H11" s="181">
        <f t="shared" si="0"/>
        <v>1526346000</v>
      </c>
    </row>
    <row r="12" spans="1:8" s="7" customFormat="1" ht="15" customHeight="1" x14ac:dyDescent="0.3">
      <c r="A12" s="149"/>
      <c r="B12" s="137"/>
      <c r="C12" s="137"/>
      <c r="D12" s="138" t="s">
        <v>28</v>
      </c>
      <c r="E12" s="139"/>
      <c r="F12" s="140">
        <v>1469087285</v>
      </c>
      <c r="G12" s="179"/>
      <c r="H12" s="181">
        <f t="shared" si="0"/>
        <v>1469087285</v>
      </c>
    </row>
    <row r="13" spans="1:8" s="7" customFormat="1" ht="15" customHeight="1" x14ac:dyDescent="0.3">
      <c r="A13" s="149"/>
      <c r="B13" s="137"/>
      <c r="C13" s="141"/>
      <c r="D13" s="138" t="s">
        <v>29</v>
      </c>
      <c r="E13" s="176">
        <f>SUM(E12-E11)</f>
        <v>0</v>
      </c>
      <c r="F13" s="176">
        <f>SUM(F12-F11)</f>
        <v>-57258715</v>
      </c>
      <c r="G13" s="177">
        <f>SUM(G12-G11)</f>
        <v>0</v>
      </c>
      <c r="H13" s="182">
        <f>SUM(H12-H11)</f>
        <v>-57258715</v>
      </c>
    </row>
    <row r="14" spans="1:8" s="7" customFormat="1" ht="15" customHeight="1" x14ac:dyDescent="0.3">
      <c r="A14" s="149"/>
      <c r="B14" s="137"/>
      <c r="C14" s="133" t="s">
        <v>184</v>
      </c>
      <c r="D14" s="134" t="s">
        <v>27</v>
      </c>
      <c r="E14" s="135"/>
      <c r="F14" s="136">
        <v>0</v>
      </c>
      <c r="G14" s="178"/>
      <c r="H14" s="181">
        <f t="shared" si="0"/>
        <v>0</v>
      </c>
    </row>
    <row r="15" spans="1:8" s="7" customFormat="1" ht="15" customHeight="1" x14ac:dyDescent="0.3">
      <c r="A15" s="149"/>
      <c r="B15" s="137"/>
      <c r="C15" s="137"/>
      <c r="D15" s="138" t="s">
        <v>28</v>
      </c>
      <c r="E15" s="139"/>
      <c r="F15" s="140">
        <v>0</v>
      </c>
      <c r="G15" s="179"/>
      <c r="H15" s="181">
        <f t="shared" si="0"/>
        <v>0</v>
      </c>
    </row>
    <row r="16" spans="1:8" s="7" customFormat="1" ht="15" customHeight="1" x14ac:dyDescent="0.3">
      <c r="A16" s="149"/>
      <c r="B16" s="137"/>
      <c r="C16" s="141"/>
      <c r="D16" s="138" t="s">
        <v>29</v>
      </c>
      <c r="E16" s="176">
        <f>SUM(E15-E14)</f>
        <v>0</v>
      </c>
      <c r="F16" s="176">
        <f>SUM(F15-F14)</f>
        <v>0</v>
      </c>
      <c r="G16" s="177">
        <f>SUM(G15-G14)</f>
        <v>0</v>
      </c>
      <c r="H16" s="405">
        <f>SUM(H15-H14)</f>
        <v>0</v>
      </c>
    </row>
    <row r="17" spans="1:8" s="7" customFormat="1" ht="15" customHeight="1" x14ac:dyDescent="0.3">
      <c r="A17" s="149"/>
      <c r="B17" s="137"/>
      <c r="C17" s="133" t="s">
        <v>185</v>
      </c>
      <c r="D17" s="134" t="s">
        <v>27</v>
      </c>
      <c r="E17" s="135"/>
      <c r="F17" s="136">
        <v>0</v>
      </c>
      <c r="G17" s="178"/>
      <c r="H17" s="181">
        <f t="shared" si="0"/>
        <v>0</v>
      </c>
    </row>
    <row r="18" spans="1:8" s="7" customFormat="1" ht="15" customHeight="1" x14ac:dyDescent="0.3">
      <c r="A18" s="149"/>
      <c r="B18" s="137"/>
      <c r="C18" s="137"/>
      <c r="D18" s="138" t="s">
        <v>28</v>
      </c>
      <c r="E18" s="139"/>
      <c r="F18" s="140">
        <v>0</v>
      </c>
      <c r="G18" s="179"/>
      <c r="H18" s="181">
        <f t="shared" si="0"/>
        <v>0</v>
      </c>
    </row>
    <row r="19" spans="1:8" s="7" customFormat="1" ht="15" customHeight="1" x14ac:dyDescent="0.3">
      <c r="A19" s="149"/>
      <c r="B19" s="137"/>
      <c r="C19" s="141"/>
      <c r="D19" s="138" t="s">
        <v>29</v>
      </c>
      <c r="E19" s="176">
        <f>SUM(E18-E17)</f>
        <v>0</v>
      </c>
      <c r="F19" s="176">
        <f>SUM(F18-F17)</f>
        <v>0</v>
      </c>
      <c r="G19" s="177">
        <f>SUM(G18-G17)</f>
        <v>0</v>
      </c>
      <c r="H19" s="405">
        <f>SUM(H18-H17)</f>
        <v>0</v>
      </c>
    </row>
    <row r="20" spans="1:8" s="7" customFormat="1" ht="15" customHeight="1" x14ac:dyDescent="0.3">
      <c r="A20" s="149"/>
      <c r="B20" s="137"/>
      <c r="C20" s="133" t="s">
        <v>186</v>
      </c>
      <c r="D20" s="134" t="s">
        <v>27</v>
      </c>
      <c r="E20" s="135"/>
      <c r="F20" s="136">
        <v>42000000</v>
      </c>
      <c r="G20" s="178"/>
      <c r="H20" s="181">
        <f t="shared" si="0"/>
        <v>42000000</v>
      </c>
    </row>
    <row r="21" spans="1:8" s="7" customFormat="1" ht="15" customHeight="1" x14ac:dyDescent="0.3">
      <c r="A21" s="149"/>
      <c r="B21" s="137"/>
      <c r="C21" s="137"/>
      <c r="D21" s="138" t="s">
        <v>28</v>
      </c>
      <c r="E21" s="139"/>
      <c r="F21" s="140">
        <v>3208000</v>
      </c>
      <c r="G21" s="179"/>
      <c r="H21" s="181">
        <f t="shared" si="0"/>
        <v>3208000</v>
      </c>
    </row>
    <row r="22" spans="1:8" s="7" customFormat="1" ht="15" customHeight="1" x14ac:dyDescent="0.3">
      <c r="A22" s="149"/>
      <c r="B22" s="137"/>
      <c r="C22" s="141"/>
      <c r="D22" s="138" t="s">
        <v>29</v>
      </c>
      <c r="E22" s="176">
        <f>SUM(E21-E20)</f>
        <v>0</v>
      </c>
      <c r="F22" s="176">
        <f>SUM(F21-F20)</f>
        <v>-38792000</v>
      </c>
      <c r="G22" s="177">
        <f>SUM(G21-G20)</f>
        <v>0</v>
      </c>
      <c r="H22" s="405">
        <f>SUM(H21-H20)</f>
        <v>-38792000</v>
      </c>
    </row>
    <row r="23" spans="1:8" s="7" customFormat="1" ht="15" customHeight="1" x14ac:dyDescent="0.3">
      <c r="A23" s="149"/>
      <c r="B23" s="137"/>
      <c r="C23" s="133" t="s">
        <v>187</v>
      </c>
      <c r="D23" s="134" t="s">
        <v>27</v>
      </c>
      <c r="E23" s="135"/>
      <c r="F23" s="136">
        <v>3700000</v>
      </c>
      <c r="G23" s="178"/>
      <c r="H23" s="181">
        <f t="shared" si="0"/>
        <v>3700000</v>
      </c>
    </row>
    <row r="24" spans="1:8" s="7" customFormat="1" ht="15" customHeight="1" x14ac:dyDescent="0.3">
      <c r="A24" s="149"/>
      <c r="B24" s="137"/>
      <c r="C24" s="137"/>
      <c r="D24" s="138" t="s">
        <v>28</v>
      </c>
      <c r="E24" s="139"/>
      <c r="F24" s="140">
        <v>2924200</v>
      </c>
      <c r="G24" s="179"/>
      <c r="H24" s="181">
        <f t="shared" si="0"/>
        <v>2924200</v>
      </c>
    </row>
    <row r="25" spans="1:8" s="7" customFormat="1" ht="15" customHeight="1" thickBot="1" x14ac:dyDescent="0.35">
      <c r="A25" s="149"/>
      <c r="B25" s="137"/>
      <c r="C25" s="141"/>
      <c r="D25" s="138" t="s">
        <v>29</v>
      </c>
      <c r="E25" s="176">
        <f>SUM(E24-E23)</f>
        <v>0</v>
      </c>
      <c r="F25" s="176">
        <f>SUM(F24-F23)</f>
        <v>-775800</v>
      </c>
      <c r="G25" s="177">
        <f>SUM(G24-G23)</f>
        <v>0</v>
      </c>
      <c r="H25" s="405">
        <f>SUM(H24-H23)</f>
        <v>-775800</v>
      </c>
    </row>
    <row r="26" spans="1:8" s="7" customFormat="1" ht="15" customHeight="1" x14ac:dyDescent="0.3">
      <c r="A26" s="190" t="s">
        <v>278</v>
      </c>
      <c r="B26" s="191" t="s">
        <v>278</v>
      </c>
      <c r="C26" s="191" t="s">
        <v>279</v>
      </c>
      <c r="D26" s="192" t="s">
        <v>27</v>
      </c>
      <c r="E26" s="193">
        <v>460288</v>
      </c>
      <c r="F26" s="194"/>
      <c r="G26" s="195"/>
      <c r="H26" s="185">
        <f t="shared" ref="H26:H27" si="1">SUM(E26:G26)</f>
        <v>460288</v>
      </c>
    </row>
    <row r="27" spans="1:8" s="7" customFormat="1" ht="15" customHeight="1" x14ac:dyDescent="0.3">
      <c r="A27" s="149"/>
      <c r="B27" s="137"/>
      <c r="C27" s="137"/>
      <c r="D27" s="138" t="s">
        <v>28</v>
      </c>
      <c r="E27" s="140">
        <v>460288</v>
      </c>
      <c r="F27" s="139"/>
      <c r="G27" s="179"/>
      <c r="H27" s="181">
        <f t="shared" si="1"/>
        <v>460288</v>
      </c>
    </row>
    <row r="28" spans="1:8" s="7" customFormat="1" ht="15" customHeight="1" thickBot="1" x14ac:dyDescent="0.35">
      <c r="A28" s="149"/>
      <c r="B28" s="137"/>
      <c r="C28" s="141"/>
      <c r="D28" s="138" t="s">
        <v>29</v>
      </c>
      <c r="E28" s="176">
        <f>SUM(E27-E26)</f>
        <v>0</v>
      </c>
      <c r="F28" s="176">
        <f>SUM(F27-F26)</f>
        <v>0</v>
      </c>
      <c r="G28" s="177">
        <f>SUM(G27-G26)</f>
        <v>0</v>
      </c>
      <c r="H28" s="405">
        <f>SUM(H27-H26)</f>
        <v>0</v>
      </c>
    </row>
    <row r="29" spans="1:8" s="7" customFormat="1" ht="15" customHeight="1" x14ac:dyDescent="0.3">
      <c r="A29" s="190" t="s">
        <v>10</v>
      </c>
      <c r="B29" s="191" t="s">
        <v>10</v>
      </c>
      <c r="C29" s="191" t="s">
        <v>178</v>
      </c>
      <c r="D29" s="192" t="s">
        <v>27</v>
      </c>
      <c r="E29" s="193">
        <v>57026000</v>
      </c>
      <c r="F29" s="194"/>
      <c r="G29" s="195"/>
      <c r="H29" s="185">
        <f t="shared" si="0"/>
        <v>57026000</v>
      </c>
    </row>
    <row r="30" spans="1:8" s="7" customFormat="1" ht="15" customHeight="1" x14ac:dyDescent="0.3">
      <c r="A30" s="149"/>
      <c r="B30" s="137"/>
      <c r="C30" s="137"/>
      <c r="D30" s="138" t="s">
        <v>28</v>
      </c>
      <c r="E30" s="140">
        <v>54813148</v>
      </c>
      <c r="F30" s="139"/>
      <c r="G30" s="179"/>
      <c r="H30" s="181">
        <f t="shared" si="0"/>
        <v>54813148</v>
      </c>
    </row>
    <row r="31" spans="1:8" s="7" customFormat="1" ht="15" customHeight="1" x14ac:dyDescent="0.3">
      <c r="A31" s="149"/>
      <c r="B31" s="137"/>
      <c r="C31" s="141"/>
      <c r="D31" s="138" t="s">
        <v>29</v>
      </c>
      <c r="E31" s="506">
        <f>SUM(E30-E29)</f>
        <v>-2212852</v>
      </c>
      <c r="F31" s="176">
        <f>SUM(F30-F29)</f>
        <v>0</v>
      </c>
      <c r="G31" s="177">
        <f>SUM(G30-G29)</f>
        <v>0</v>
      </c>
      <c r="H31" s="405">
        <f>SUM(H30-H29)</f>
        <v>-2212852</v>
      </c>
    </row>
    <row r="32" spans="1:8" s="7" customFormat="1" ht="15" customHeight="1" x14ac:dyDescent="0.3">
      <c r="A32" s="149"/>
      <c r="B32" s="137"/>
      <c r="C32" s="137" t="s">
        <v>179</v>
      </c>
      <c r="D32" s="138" t="s">
        <v>27</v>
      </c>
      <c r="E32" s="140">
        <v>1085474000</v>
      </c>
      <c r="F32" s="139"/>
      <c r="G32" s="179"/>
      <c r="H32" s="181">
        <f t="shared" si="0"/>
        <v>1085474000</v>
      </c>
    </row>
    <row r="33" spans="1:8" s="7" customFormat="1" ht="15" customHeight="1" x14ac:dyDescent="0.3">
      <c r="A33" s="149"/>
      <c r="B33" s="137"/>
      <c r="C33" s="137"/>
      <c r="D33" s="138" t="s">
        <v>28</v>
      </c>
      <c r="E33" s="140">
        <v>1082154722</v>
      </c>
      <c r="F33" s="139"/>
      <c r="G33" s="179"/>
      <c r="H33" s="181">
        <f t="shared" si="0"/>
        <v>1082154722</v>
      </c>
    </row>
    <row r="34" spans="1:8" s="7" customFormat="1" ht="15" customHeight="1" x14ac:dyDescent="0.3">
      <c r="A34" s="149"/>
      <c r="B34" s="137"/>
      <c r="C34" s="141"/>
      <c r="D34" s="138" t="s">
        <v>29</v>
      </c>
      <c r="E34" s="176">
        <f>SUM(E33-E32)</f>
        <v>-3319278</v>
      </c>
      <c r="F34" s="176">
        <f>SUM(F33-F32)</f>
        <v>0</v>
      </c>
      <c r="G34" s="177">
        <f>SUM(G33-G32)</f>
        <v>0</v>
      </c>
      <c r="H34" s="405">
        <f>SUM(H33-H32)</f>
        <v>-3319278</v>
      </c>
    </row>
    <row r="35" spans="1:8" s="7" customFormat="1" ht="15" customHeight="1" x14ac:dyDescent="0.3">
      <c r="A35" s="149"/>
      <c r="B35" s="137"/>
      <c r="C35" s="137" t="s">
        <v>180</v>
      </c>
      <c r="D35" s="138" t="s">
        <v>27</v>
      </c>
      <c r="E35" s="140">
        <v>47812000</v>
      </c>
      <c r="F35" s="139"/>
      <c r="G35" s="179"/>
      <c r="H35" s="181">
        <f t="shared" si="0"/>
        <v>47812000</v>
      </c>
    </row>
    <row r="36" spans="1:8" s="7" customFormat="1" ht="15" customHeight="1" x14ac:dyDescent="0.3">
      <c r="A36" s="149"/>
      <c r="B36" s="137"/>
      <c r="C36" s="137"/>
      <c r="D36" s="138" t="s">
        <v>28</v>
      </c>
      <c r="E36" s="140">
        <v>44812000</v>
      </c>
      <c r="F36" s="139"/>
      <c r="G36" s="179"/>
      <c r="H36" s="181">
        <f t="shared" si="0"/>
        <v>44812000</v>
      </c>
    </row>
    <row r="37" spans="1:8" s="7" customFormat="1" ht="15" customHeight="1" thickBot="1" x14ac:dyDescent="0.35">
      <c r="A37" s="196"/>
      <c r="B37" s="197"/>
      <c r="C37" s="197"/>
      <c r="D37" s="198" t="s">
        <v>29</v>
      </c>
      <c r="E37" s="199">
        <f>SUM(E36-E35)</f>
        <v>-3000000</v>
      </c>
      <c r="F37" s="199">
        <f>SUM(F36-F35)</f>
        <v>0</v>
      </c>
      <c r="G37" s="200">
        <f>SUM(G36-G35)</f>
        <v>0</v>
      </c>
      <c r="H37" s="201">
        <f>SUM(H36-H35)</f>
        <v>-3000000</v>
      </c>
    </row>
    <row r="38" spans="1:8" s="7" customFormat="1" ht="15" customHeight="1" x14ac:dyDescent="0.3">
      <c r="A38" s="190" t="s">
        <v>12</v>
      </c>
      <c r="B38" s="191" t="s">
        <v>12</v>
      </c>
      <c r="C38" s="191" t="s">
        <v>31</v>
      </c>
      <c r="D38" s="192" t="s">
        <v>27</v>
      </c>
      <c r="E38" s="194"/>
      <c r="F38" s="194"/>
      <c r="G38" s="205">
        <v>28830000</v>
      </c>
      <c r="H38" s="185">
        <f t="shared" si="0"/>
        <v>28830000</v>
      </c>
    </row>
    <row r="39" spans="1:8" s="7" customFormat="1" ht="15" customHeight="1" x14ac:dyDescent="0.3">
      <c r="A39" s="149"/>
      <c r="B39" s="137"/>
      <c r="C39" s="137"/>
      <c r="D39" s="138" t="s">
        <v>28</v>
      </c>
      <c r="E39" s="139"/>
      <c r="F39" s="139"/>
      <c r="G39" s="180">
        <v>13688000</v>
      </c>
      <c r="H39" s="181">
        <f t="shared" si="0"/>
        <v>13688000</v>
      </c>
    </row>
    <row r="40" spans="1:8" s="7" customFormat="1" ht="15" customHeight="1" x14ac:dyDescent="0.3">
      <c r="A40" s="149"/>
      <c r="B40" s="137"/>
      <c r="C40" s="141"/>
      <c r="D40" s="138" t="s">
        <v>29</v>
      </c>
      <c r="E40" s="176">
        <f>SUM(E39-E38)</f>
        <v>0</v>
      </c>
      <c r="F40" s="176">
        <f>SUM(F39-F38)</f>
        <v>0</v>
      </c>
      <c r="G40" s="177">
        <f>SUM(G39-G38)</f>
        <v>-15142000</v>
      </c>
      <c r="H40" s="182">
        <f>SUM(H39-H38)</f>
        <v>-15142000</v>
      </c>
    </row>
    <row r="41" spans="1:8" s="7" customFormat="1" ht="15" customHeight="1" x14ac:dyDescent="0.3">
      <c r="A41" s="149"/>
      <c r="B41" s="137"/>
      <c r="C41" s="137" t="s">
        <v>32</v>
      </c>
      <c r="D41" s="138" t="s">
        <v>27</v>
      </c>
      <c r="E41" s="139"/>
      <c r="F41" s="139"/>
      <c r="G41" s="180">
        <v>36000000</v>
      </c>
      <c r="H41" s="181">
        <f t="shared" si="0"/>
        <v>36000000</v>
      </c>
    </row>
    <row r="42" spans="1:8" s="7" customFormat="1" ht="15" customHeight="1" x14ac:dyDescent="0.3">
      <c r="A42" s="149"/>
      <c r="B42" s="137"/>
      <c r="C42" s="137"/>
      <c r="D42" s="138" t="s">
        <v>28</v>
      </c>
      <c r="E42" s="139"/>
      <c r="F42" s="139"/>
      <c r="G42" s="180">
        <v>26520460</v>
      </c>
      <c r="H42" s="181">
        <f t="shared" si="0"/>
        <v>26520460</v>
      </c>
    </row>
    <row r="43" spans="1:8" s="7" customFormat="1" ht="15" customHeight="1" thickBot="1" x14ac:dyDescent="0.35">
      <c r="A43" s="196"/>
      <c r="B43" s="197"/>
      <c r="C43" s="197"/>
      <c r="D43" s="198" t="s">
        <v>29</v>
      </c>
      <c r="E43" s="199">
        <f>SUM(E42-E41)</f>
        <v>0</v>
      </c>
      <c r="F43" s="199">
        <f>SUM(F42-F41)</f>
        <v>0</v>
      </c>
      <c r="G43" s="177">
        <f>SUM(G42-G41)</f>
        <v>-9479540</v>
      </c>
      <c r="H43" s="405">
        <f>SUM(H42-H41)</f>
        <v>-9479540</v>
      </c>
    </row>
    <row r="44" spans="1:8" s="7" customFormat="1" ht="15" customHeight="1" x14ac:dyDescent="0.3">
      <c r="A44" s="190" t="s">
        <v>14</v>
      </c>
      <c r="B44" s="191" t="s">
        <v>14</v>
      </c>
      <c r="C44" s="191" t="s">
        <v>33</v>
      </c>
      <c r="D44" s="192" t="s">
        <v>27</v>
      </c>
      <c r="E44" s="194"/>
      <c r="F44" s="193">
        <v>24350000</v>
      </c>
      <c r="G44" s="195"/>
      <c r="H44" s="185">
        <f t="shared" si="0"/>
        <v>24350000</v>
      </c>
    </row>
    <row r="45" spans="1:8" s="7" customFormat="1" ht="15" customHeight="1" x14ac:dyDescent="0.3">
      <c r="A45" s="149"/>
      <c r="B45" s="137"/>
      <c r="C45" s="137"/>
      <c r="D45" s="138" t="s">
        <v>28</v>
      </c>
      <c r="E45" s="139"/>
      <c r="F45" s="140">
        <v>24350000</v>
      </c>
      <c r="G45" s="179"/>
      <c r="H45" s="181">
        <f t="shared" si="0"/>
        <v>24350000</v>
      </c>
    </row>
    <row r="46" spans="1:8" s="7" customFormat="1" ht="15" customHeight="1" thickBot="1" x14ac:dyDescent="0.35">
      <c r="A46" s="196"/>
      <c r="B46" s="197"/>
      <c r="C46" s="197"/>
      <c r="D46" s="198" t="s">
        <v>29</v>
      </c>
      <c r="E46" s="206"/>
      <c r="F46" s="199">
        <f>SUM(F45-F44)</f>
        <v>0</v>
      </c>
      <c r="G46" s="207"/>
      <c r="H46" s="201">
        <f>SUM(H45-H44)</f>
        <v>0</v>
      </c>
    </row>
    <row r="47" spans="1:8" s="7" customFormat="1" ht="15" customHeight="1" x14ac:dyDescent="0.3">
      <c r="A47" s="190" t="s">
        <v>112</v>
      </c>
      <c r="B47" s="191" t="s">
        <v>112</v>
      </c>
      <c r="C47" s="191" t="s">
        <v>114</v>
      </c>
      <c r="D47" s="192" t="s">
        <v>27</v>
      </c>
      <c r="E47" s="193">
        <v>216820684</v>
      </c>
      <c r="F47" s="193">
        <v>462231498</v>
      </c>
      <c r="G47" s="213">
        <v>0</v>
      </c>
      <c r="H47" s="185">
        <f t="shared" si="0"/>
        <v>679052182</v>
      </c>
    </row>
    <row r="48" spans="1:8" s="7" customFormat="1" ht="15" customHeight="1" x14ac:dyDescent="0.3">
      <c r="A48" s="149"/>
      <c r="B48" s="137"/>
      <c r="C48" s="137"/>
      <c r="D48" s="138" t="s">
        <v>28</v>
      </c>
      <c r="E48" s="210">
        <v>216820684</v>
      </c>
      <c r="F48" s="210">
        <v>462231498</v>
      </c>
      <c r="G48" s="214">
        <v>0</v>
      </c>
      <c r="H48" s="181">
        <f t="shared" si="0"/>
        <v>679052182</v>
      </c>
    </row>
    <row r="49" spans="1:8" s="7" customFormat="1" ht="15" customHeight="1" x14ac:dyDescent="0.3">
      <c r="A49" s="149"/>
      <c r="B49" s="137"/>
      <c r="C49" s="141"/>
      <c r="D49" s="138" t="s">
        <v>29</v>
      </c>
      <c r="E49" s="176">
        <f>SUM(E48-E47)</f>
        <v>0</v>
      </c>
      <c r="F49" s="176">
        <f>SUM(F48-F47)</f>
        <v>0</v>
      </c>
      <c r="G49" s="177">
        <f>SUM(G48-G47)</f>
        <v>0</v>
      </c>
      <c r="H49" s="182">
        <f>SUM(H48-H47)</f>
        <v>0</v>
      </c>
    </row>
    <row r="50" spans="1:8" s="7" customFormat="1" ht="15" customHeight="1" x14ac:dyDescent="0.3">
      <c r="A50" s="149"/>
      <c r="B50" s="137"/>
      <c r="C50" s="137" t="s">
        <v>115</v>
      </c>
      <c r="D50" s="138" t="s">
        <v>27</v>
      </c>
      <c r="E50" s="139"/>
      <c r="F50" s="140"/>
      <c r="G50" s="214">
        <v>87419517</v>
      </c>
      <c r="H50" s="181">
        <f t="shared" si="0"/>
        <v>87419517</v>
      </c>
    </row>
    <row r="51" spans="1:8" s="7" customFormat="1" ht="15" customHeight="1" x14ac:dyDescent="0.3">
      <c r="A51" s="149"/>
      <c r="B51" s="137"/>
      <c r="C51" s="137"/>
      <c r="D51" s="138" t="s">
        <v>28</v>
      </c>
      <c r="E51" s="139"/>
      <c r="F51" s="139"/>
      <c r="G51" s="214">
        <v>87419517</v>
      </c>
      <c r="H51" s="181">
        <f t="shared" si="0"/>
        <v>87419517</v>
      </c>
    </row>
    <row r="52" spans="1:8" s="7" customFormat="1" ht="15" customHeight="1" thickBot="1" x14ac:dyDescent="0.35">
      <c r="A52" s="196"/>
      <c r="B52" s="197"/>
      <c r="C52" s="197"/>
      <c r="D52" s="198" t="s">
        <v>29</v>
      </c>
      <c r="E52" s="206"/>
      <c r="F52" s="208"/>
      <c r="G52" s="242">
        <f>SUM(G51-G50)</f>
        <v>0</v>
      </c>
      <c r="H52" s="209">
        <f t="shared" si="0"/>
        <v>0</v>
      </c>
    </row>
    <row r="53" spans="1:8" ht="15" customHeight="1" x14ac:dyDescent="0.3">
      <c r="A53" s="149" t="s">
        <v>17</v>
      </c>
      <c r="B53" s="137" t="s">
        <v>17</v>
      </c>
      <c r="C53" s="137" t="s">
        <v>116</v>
      </c>
      <c r="D53" s="138" t="s">
        <v>27</v>
      </c>
      <c r="E53" s="140"/>
      <c r="F53" s="139"/>
      <c r="G53" s="179"/>
      <c r="H53" s="183">
        <f t="shared" si="0"/>
        <v>0</v>
      </c>
    </row>
    <row r="54" spans="1:8" ht="15" customHeight="1" x14ac:dyDescent="0.3">
      <c r="A54" s="149"/>
      <c r="B54" s="137"/>
      <c r="C54" s="137"/>
      <c r="D54" s="138" t="s">
        <v>28</v>
      </c>
      <c r="E54" s="139"/>
      <c r="F54" s="139"/>
      <c r="G54" s="179"/>
      <c r="H54" s="181">
        <f t="shared" si="0"/>
        <v>0</v>
      </c>
    </row>
    <row r="55" spans="1:8" ht="15" customHeight="1" x14ac:dyDescent="0.3">
      <c r="A55" s="149"/>
      <c r="B55" s="137"/>
      <c r="C55" s="141"/>
      <c r="D55" s="138" t="s">
        <v>29</v>
      </c>
      <c r="E55" s="140"/>
      <c r="F55" s="139"/>
      <c r="G55" s="179"/>
      <c r="H55" s="181">
        <f t="shared" si="0"/>
        <v>0</v>
      </c>
    </row>
    <row r="56" spans="1:8" ht="15" customHeight="1" x14ac:dyDescent="0.3">
      <c r="A56" s="149"/>
      <c r="B56" s="137"/>
      <c r="C56" s="137" t="s">
        <v>34</v>
      </c>
      <c r="D56" s="138" t="s">
        <v>27</v>
      </c>
      <c r="E56" s="140">
        <v>0</v>
      </c>
      <c r="F56" s="140">
        <v>500000</v>
      </c>
      <c r="G56" s="214">
        <v>0</v>
      </c>
      <c r="H56" s="181">
        <f t="shared" si="0"/>
        <v>500000</v>
      </c>
    </row>
    <row r="57" spans="1:8" ht="15" customHeight="1" x14ac:dyDescent="0.3">
      <c r="A57" s="149"/>
      <c r="B57" s="137"/>
      <c r="C57" s="137"/>
      <c r="D57" s="138" t="s">
        <v>28</v>
      </c>
      <c r="E57" s="140">
        <v>370488</v>
      </c>
      <c r="F57" s="140">
        <v>402217</v>
      </c>
      <c r="G57" s="180">
        <v>72995</v>
      </c>
      <c r="H57" s="181">
        <f t="shared" si="0"/>
        <v>845700</v>
      </c>
    </row>
    <row r="58" spans="1:8" ht="15" customHeight="1" x14ac:dyDescent="0.3">
      <c r="A58" s="149"/>
      <c r="B58" s="137"/>
      <c r="C58" s="141"/>
      <c r="D58" s="138" t="s">
        <v>29</v>
      </c>
      <c r="E58" s="176">
        <f>SUM(E57-E56)</f>
        <v>370488</v>
      </c>
      <c r="F58" s="176">
        <f>SUM(F57-F56)</f>
        <v>-97783</v>
      </c>
      <c r="G58" s="177">
        <f>SUM(G57-G56)</f>
        <v>72995</v>
      </c>
      <c r="H58" s="181">
        <f>SUM(H57-H56)</f>
        <v>345700</v>
      </c>
    </row>
    <row r="59" spans="1:8" ht="15" customHeight="1" x14ac:dyDescent="0.3">
      <c r="A59" s="149"/>
      <c r="B59" s="137"/>
      <c r="C59" s="137" t="s">
        <v>35</v>
      </c>
      <c r="D59" s="138" t="s">
        <v>27</v>
      </c>
      <c r="E59" s="139"/>
      <c r="F59" s="140">
        <v>500000</v>
      </c>
      <c r="G59" s="179"/>
      <c r="H59" s="181">
        <f t="shared" si="0"/>
        <v>500000</v>
      </c>
    </row>
    <row r="60" spans="1:8" ht="15" customHeight="1" x14ac:dyDescent="0.3">
      <c r="A60" s="149"/>
      <c r="B60" s="137"/>
      <c r="C60" s="137"/>
      <c r="D60" s="138" t="s">
        <v>28</v>
      </c>
      <c r="E60" s="139"/>
      <c r="F60" s="140">
        <v>500238</v>
      </c>
      <c r="G60" s="179"/>
      <c r="H60" s="181">
        <f t="shared" si="0"/>
        <v>500238</v>
      </c>
    </row>
    <row r="61" spans="1:8" ht="15" customHeight="1" thickBot="1" x14ac:dyDescent="0.35">
      <c r="A61" s="149"/>
      <c r="B61" s="137"/>
      <c r="C61" s="137"/>
      <c r="D61" s="186" t="s">
        <v>29</v>
      </c>
      <c r="E61" s="216"/>
      <c r="F61" s="176">
        <f>SUM(F60-F59)</f>
        <v>238</v>
      </c>
      <c r="G61" s="217"/>
      <c r="H61" s="405">
        <f>SUM(H60-H59)</f>
        <v>238</v>
      </c>
    </row>
    <row r="62" spans="1:8" ht="15" customHeight="1" x14ac:dyDescent="0.3">
      <c r="A62" s="541" t="s">
        <v>119</v>
      </c>
      <c r="B62" s="542"/>
      <c r="C62" s="543"/>
      <c r="D62" s="188" t="s">
        <v>27</v>
      </c>
      <c r="E62" s="189">
        <f>SUM(E5,E8,E11,E14,E17,E20,E23,E26,E29,E32,E35,E38,E41,E44,E47,E50,E53,E56,E59)</f>
        <v>1407592972</v>
      </c>
      <c r="F62" s="189">
        <f t="shared" ref="F62:H62" si="2">SUM(F5,F8,F11,F14,F17,F20,F23,F26,F29,F32,F35,F38,F41,F44,F47,F50,F53,F56,F59)</f>
        <v>2078227498</v>
      </c>
      <c r="G62" s="189">
        <f t="shared" si="2"/>
        <v>152249517</v>
      </c>
      <c r="H62" s="189">
        <f t="shared" si="2"/>
        <v>3638069987</v>
      </c>
    </row>
    <row r="63" spans="1:8" ht="15" customHeight="1" x14ac:dyDescent="0.3">
      <c r="A63" s="544"/>
      <c r="B63" s="545"/>
      <c r="C63" s="546"/>
      <c r="D63" s="142" t="s">
        <v>28</v>
      </c>
      <c r="E63" s="143">
        <f>SUM(E6,E9,E12,E15,E18,E21,E24,E27,E30,E33,E36,E39,E42,E45,E48,E51,E54,E57,E60)</f>
        <v>1399431330</v>
      </c>
      <c r="F63" s="143">
        <f t="shared" ref="F63:H63" si="3">SUM(F6,F9,F12,F15,F18,F21,F24,F27,F30,F33,F36,F39,F42,F45,F48,F51,F54,F57,F60)</f>
        <v>1973971538</v>
      </c>
      <c r="G63" s="143">
        <f t="shared" si="3"/>
        <v>127700972</v>
      </c>
      <c r="H63" s="143">
        <f t="shared" si="3"/>
        <v>3501103840</v>
      </c>
    </row>
    <row r="64" spans="1:8" ht="15" customHeight="1" thickBot="1" x14ac:dyDescent="0.35">
      <c r="A64" s="547"/>
      <c r="B64" s="548"/>
      <c r="C64" s="549"/>
      <c r="D64" s="151" t="s">
        <v>29</v>
      </c>
      <c r="E64" s="403">
        <f>SUM(E63-E62)</f>
        <v>-8161642</v>
      </c>
      <c r="F64" s="403">
        <f>SUM(F63-F62)</f>
        <v>-104255960</v>
      </c>
      <c r="G64" s="404">
        <f>SUM(G63-G62)</f>
        <v>-24548545</v>
      </c>
      <c r="H64" s="406">
        <f>SUM(H63-H62)</f>
        <v>-136966147</v>
      </c>
    </row>
    <row r="70" spans="8:8" x14ac:dyDescent="0.3">
      <c r="H70" s="211"/>
    </row>
    <row r="71" spans="8:8" x14ac:dyDescent="0.3">
      <c r="H71" s="211"/>
    </row>
    <row r="72" spans="8:8" x14ac:dyDescent="0.3">
      <c r="H72" s="211"/>
    </row>
    <row r="73" spans="8:8" x14ac:dyDescent="0.3">
      <c r="H73" s="211"/>
    </row>
    <row r="74" spans="8:8" x14ac:dyDescent="0.3">
      <c r="H74" s="211"/>
    </row>
  </sheetData>
  <mergeCells count="3">
    <mergeCell ref="A2:H2"/>
    <mergeCell ref="A1:B1"/>
    <mergeCell ref="A62:C6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8" firstPageNumber="2" orientation="landscape" useFirstPageNumber="1" r:id="rId1"/>
  <headerFooter>
    <oddFooter>&amp;C&amp;10&amp;P</oddFooter>
  </headerFooter>
  <rowBreaks count="2" manualBreakCount="2">
    <brk id="28" max="16383" man="1"/>
    <brk id="5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zoomScaleNormal="100" workbookViewId="0">
      <selection activeCell="M13" sqref="M13"/>
    </sheetView>
  </sheetViews>
  <sheetFormatPr defaultRowHeight="13.5" x14ac:dyDescent="0.3"/>
  <cols>
    <col min="1" max="2" width="14.75" style="6" customWidth="1"/>
    <col min="3" max="3" width="21.375" style="6" bestFit="1" customWidth="1"/>
    <col min="4" max="4" width="6.125" style="6" customWidth="1"/>
    <col min="5" max="5" width="16" style="211" customWidth="1"/>
    <col min="6" max="6" width="16.125" style="211" customWidth="1"/>
    <col min="7" max="7" width="16" style="211" customWidth="1"/>
    <col min="8" max="8" width="16.125" style="211" customWidth="1"/>
    <col min="9" max="9" width="4" style="6" customWidth="1"/>
    <col min="10" max="16384" width="9" style="6"/>
  </cols>
  <sheetData>
    <row r="1" spans="1:8" ht="24.95" customHeight="1" x14ac:dyDescent="0.3">
      <c r="A1" s="540" t="s">
        <v>109</v>
      </c>
      <c r="B1" s="540"/>
    </row>
    <row r="2" spans="1:8" ht="35.1" customHeight="1" x14ac:dyDescent="0.3">
      <c r="A2" s="550" t="s">
        <v>281</v>
      </c>
      <c r="B2" s="550"/>
      <c r="C2" s="550"/>
      <c r="D2" s="550"/>
      <c r="E2" s="550"/>
      <c r="F2" s="550"/>
      <c r="G2" s="550"/>
      <c r="H2" s="550"/>
    </row>
    <row r="3" spans="1:8" ht="15" customHeight="1" thickBot="1" x14ac:dyDescent="0.35">
      <c r="H3" s="221" t="s">
        <v>89</v>
      </c>
    </row>
    <row r="4" spans="1:8" s="7" customFormat="1" ht="24.95" customHeight="1" thickBot="1" x14ac:dyDescent="0.35">
      <c r="A4" s="218" t="s">
        <v>2</v>
      </c>
      <c r="B4" s="219" t="s">
        <v>3</v>
      </c>
      <c r="C4" s="219" t="s">
        <v>23</v>
      </c>
      <c r="D4" s="220" t="s">
        <v>24</v>
      </c>
      <c r="E4" s="222" t="s">
        <v>54</v>
      </c>
      <c r="F4" s="222" t="s">
        <v>25</v>
      </c>
      <c r="G4" s="223" t="s">
        <v>26</v>
      </c>
      <c r="H4" s="224" t="s">
        <v>22</v>
      </c>
    </row>
    <row r="5" spans="1:8" s="7" customFormat="1" ht="20.100000000000001" customHeight="1" x14ac:dyDescent="0.3">
      <c r="A5" s="149" t="s">
        <v>8</v>
      </c>
      <c r="B5" s="137" t="s">
        <v>9</v>
      </c>
      <c r="C5" s="137" t="s">
        <v>37</v>
      </c>
      <c r="D5" s="138" t="s">
        <v>27</v>
      </c>
      <c r="E5" s="210">
        <v>561045000</v>
      </c>
      <c r="F5" s="210"/>
      <c r="G5" s="214"/>
      <c r="H5" s="225">
        <f>SUM(E5:G5)</f>
        <v>561045000</v>
      </c>
    </row>
    <row r="6" spans="1:8" s="7" customFormat="1" ht="20.100000000000001" customHeight="1" x14ac:dyDescent="0.3">
      <c r="A6" s="149"/>
      <c r="B6" s="137"/>
      <c r="C6" s="137"/>
      <c r="D6" s="138" t="s">
        <v>28</v>
      </c>
      <c r="E6" s="210">
        <v>510341260</v>
      </c>
      <c r="F6" s="210"/>
      <c r="G6" s="214"/>
      <c r="H6" s="225">
        <f>SUM(E6:G6)</f>
        <v>510341260</v>
      </c>
    </row>
    <row r="7" spans="1:8" s="7" customFormat="1" ht="20.100000000000001" customHeight="1" x14ac:dyDescent="0.3">
      <c r="A7" s="149"/>
      <c r="B7" s="137"/>
      <c r="C7" s="141"/>
      <c r="D7" s="138" t="s">
        <v>29</v>
      </c>
      <c r="E7" s="227">
        <f>SUM(E6-E5)</f>
        <v>-50703740</v>
      </c>
      <c r="F7" s="227">
        <f>SUM(F6-F5)</f>
        <v>0</v>
      </c>
      <c r="G7" s="232">
        <f>SUM(G6-G5)</f>
        <v>0</v>
      </c>
      <c r="H7" s="347">
        <f>SUM(H6-H5)</f>
        <v>-50703740</v>
      </c>
    </row>
    <row r="8" spans="1:8" s="7" customFormat="1" ht="20.100000000000001" customHeight="1" x14ac:dyDescent="0.3">
      <c r="A8" s="149"/>
      <c r="B8" s="137"/>
      <c r="C8" s="137" t="s">
        <v>38</v>
      </c>
      <c r="D8" s="138" t="s">
        <v>27</v>
      </c>
      <c r="E8" s="210">
        <v>151746000</v>
      </c>
      <c r="F8" s="210">
        <v>12000000</v>
      </c>
      <c r="G8" s="214"/>
      <c r="H8" s="225">
        <f>SUM(E8:G8)</f>
        <v>163746000</v>
      </c>
    </row>
    <row r="9" spans="1:8" s="7" customFormat="1" ht="20.100000000000001" customHeight="1" x14ac:dyDescent="0.3">
      <c r="A9" s="149"/>
      <c r="B9" s="137"/>
      <c r="C9" s="137"/>
      <c r="D9" s="138" t="s">
        <v>28</v>
      </c>
      <c r="E9" s="210">
        <v>119718580</v>
      </c>
      <c r="F9" s="210">
        <v>11843560</v>
      </c>
      <c r="G9" s="214"/>
      <c r="H9" s="225">
        <f>SUM(E9:G9)</f>
        <v>131562140</v>
      </c>
    </row>
    <row r="10" spans="1:8" s="7" customFormat="1" ht="20.100000000000001" customHeight="1" x14ac:dyDescent="0.3">
      <c r="A10" s="149"/>
      <c r="B10" s="137"/>
      <c r="C10" s="141"/>
      <c r="D10" s="138" t="s">
        <v>29</v>
      </c>
      <c r="E10" s="227">
        <f>SUM(E9-E8)</f>
        <v>-32027420</v>
      </c>
      <c r="F10" s="227">
        <f>SUM(F9-F8)</f>
        <v>-156440</v>
      </c>
      <c r="G10" s="232">
        <f>SUM(G9-G8)</f>
        <v>0</v>
      </c>
      <c r="H10" s="347">
        <f>SUM(H9-H8)</f>
        <v>-32183860</v>
      </c>
    </row>
    <row r="11" spans="1:8" s="7" customFormat="1" ht="20.100000000000001" customHeight="1" x14ac:dyDescent="0.3">
      <c r="A11" s="149"/>
      <c r="B11" s="137"/>
      <c r="C11" s="137" t="s">
        <v>129</v>
      </c>
      <c r="D11" s="138" t="s">
        <v>27</v>
      </c>
      <c r="E11" s="210">
        <v>0</v>
      </c>
      <c r="F11" s="210">
        <v>0</v>
      </c>
      <c r="G11" s="214"/>
      <c r="H11" s="225">
        <f>SUM(E11:G11)</f>
        <v>0</v>
      </c>
    </row>
    <row r="12" spans="1:8" s="7" customFormat="1" ht="20.100000000000001" customHeight="1" x14ac:dyDescent="0.3">
      <c r="A12" s="149"/>
      <c r="B12" s="137"/>
      <c r="C12" s="137"/>
      <c r="D12" s="138" t="s">
        <v>28</v>
      </c>
      <c r="E12" s="210">
        <v>0</v>
      </c>
      <c r="F12" s="210">
        <v>0</v>
      </c>
      <c r="G12" s="214"/>
      <c r="H12" s="225">
        <v>0</v>
      </c>
    </row>
    <row r="13" spans="1:8" s="7" customFormat="1" ht="20.100000000000001" customHeight="1" x14ac:dyDescent="0.3">
      <c r="A13" s="149"/>
      <c r="B13" s="137"/>
      <c r="C13" s="141"/>
      <c r="D13" s="138" t="s">
        <v>29</v>
      </c>
      <c r="E13" s="210">
        <v>0</v>
      </c>
      <c r="F13" s="227">
        <f>SUM(F12-F11)</f>
        <v>0</v>
      </c>
      <c r="G13" s="232">
        <f>SUM(G12-G11)</f>
        <v>0</v>
      </c>
      <c r="H13" s="347">
        <f>SUM(H12-H11)</f>
        <v>0</v>
      </c>
    </row>
    <row r="14" spans="1:8" s="7" customFormat="1" ht="20.100000000000001" customHeight="1" x14ac:dyDescent="0.3">
      <c r="A14" s="149"/>
      <c r="B14" s="137"/>
      <c r="C14" s="137" t="s">
        <v>39</v>
      </c>
      <c r="D14" s="138" t="s">
        <v>27</v>
      </c>
      <c r="E14" s="210">
        <v>60475000</v>
      </c>
      <c r="F14" s="210"/>
      <c r="G14" s="214"/>
      <c r="H14" s="225">
        <f>SUM(E14:G14)</f>
        <v>60475000</v>
      </c>
    </row>
    <row r="15" spans="1:8" s="7" customFormat="1" ht="20.100000000000001" customHeight="1" x14ac:dyDescent="0.3">
      <c r="A15" s="149"/>
      <c r="B15" s="137"/>
      <c r="C15" s="137"/>
      <c r="D15" s="138" t="s">
        <v>28</v>
      </c>
      <c r="E15" s="210">
        <v>54865769</v>
      </c>
      <c r="F15" s="210"/>
      <c r="G15" s="214"/>
      <c r="H15" s="225">
        <f>SUM(E15:G15)</f>
        <v>54865769</v>
      </c>
    </row>
    <row r="16" spans="1:8" s="7" customFormat="1" ht="20.100000000000001" customHeight="1" x14ac:dyDescent="0.3">
      <c r="A16" s="149"/>
      <c r="B16" s="137"/>
      <c r="C16" s="141"/>
      <c r="D16" s="138" t="s">
        <v>29</v>
      </c>
      <c r="E16" s="227">
        <f>SUM(E15-E14)</f>
        <v>-5609231</v>
      </c>
      <c r="F16" s="227">
        <f>SUM(F15-F14)</f>
        <v>0</v>
      </c>
      <c r="G16" s="214">
        <f>SUM(G15-G14)</f>
        <v>0</v>
      </c>
      <c r="H16" s="347">
        <f>SUM(H15-H14)</f>
        <v>-5609231</v>
      </c>
    </row>
    <row r="17" spans="1:8" s="7" customFormat="1" ht="20.100000000000001" customHeight="1" x14ac:dyDescent="0.3">
      <c r="A17" s="149"/>
      <c r="B17" s="137"/>
      <c r="C17" s="137" t="s">
        <v>40</v>
      </c>
      <c r="D17" s="138" t="s">
        <v>27</v>
      </c>
      <c r="E17" s="210">
        <v>65476000</v>
      </c>
      <c r="F17" s="210">
        <v>0</v>
      </c>
      <c r="G17" s="214"/>
      <c r="H17" s="225">
        <f>SUM(E17:G17)</f>
        <v>65476000</v>
      </c>
    </row>
    <row r="18" spans="1:8" s="7" customFormat="1" ht="20.100000000000001" customHeight="1" x14ac:dyDescent="0.3">
      <c r="A18" s="149"/>
      <c r="B18" s="137"/>
      <c r="C18" s="137"/>
      <c r="D18" s="138" t="s">
        <v>28</v>
      </c>
      <c r="E18" s="210">
        <v>60932830</v>
      </c>
      <c r="F18" s="210">
        <v>0</v>
      </c>
      <c r="G18" s="214"/>
      <c r="H18" s="225">
        <f>SUM(E18:G18)</f>
        <v>60932830</v>
      </c>
    </row>
    <row r="19" spans="1:8" s="7" customFormat="1" ht="20.100000000000001" customHeight="1" x14ac:dyDescent="0.3">
      <c r="A19" s="149"/>
      <c r="B19" s="137"/>
      <c r="C19" s="141"/>
      <c r="D19" s="138" t="s">
        <v>29</v>
      </c>
      <c r="E19" s="227">
        <f>SUM(E18-E17)</f>
        <v>-4543170</v>
      </c>
      <c r="F19" s="227">
        <v>0</v>
      </c>
      <c r="G19" s="232">
        <f>SUM(G18-G17)</f>
        <v>0</v>
      </c>
      <c r="H19" s="347">
        <f>SUM(H18-H17)</f>
        <v>-4543170</v>
      </c>
    </row>
    <row r="20" spans="1:8" s="7" customFormat="1" ht="20.100000000000001" customHeight="1" x14ac:dyDescent="0.3">
      <c r="A20" s="149"/>
      <c r="B20" s="137"/>
      <c r="C20" s="137" t="s">
        <v>188</v>
      </c>
      <c r="D20" s="138" t="s">
        <v>27</v>
      </c>
      <c r="E20" s="210">
        <v>220000</v>
      </c>
      <c r="F20" s="210">
        <v>0</v>
      </c>
      <c r="G20" s="214"/>
      <c r="H20" s="225">
        <f>SUM(E20:G20)</f>
        <v>220000</v>
      </c>
    </row>
    <row r="21" spans="1:8" s="7" customFormat="1" ht="20.100000000000001" customHeight="1" x14ac:dyDescent="0.3">
      <c r="A21" s="149"/>
      <c r="B21" s="137"/>
      <c r="C21" s="137"/>
      <c r="D21" s="138" t="s">
        <v>28</v>
      </c>
      <c r="E21" s="210">
        <v>212280</v>
      </c>
      <c r="F21" s="210">
        <v>0</v>
      </c>
      <c r="G21" s="214"/>
      <c r="H21" s="225">
        <f>SUM(E21:G21)</f>
        <v>212280</v>
      </c>
    </row>
    <row r="22" spans="1:8" s="7" customFormat="1" ht="20.100000000000001" customHeight="1" x14ac:dyDescent="0.3">
      <c r="A22" s="149"/>
      <c r="B22" s="137"/>
      <c r="C22" s="141"/>
      <c r="D22" s="138" t="s">
        <v>29</v>
      </c>
      <c r="E22" s="227">
        <f>SUM(E21-E20)</f>
        <v>-7720</v>
      </c>
      <c r="F22" s="227">
        <v>0</v>
      </c>
      <c r="G22" s="232">
        <f>SUM(G21-G20)</f>
        <v>0</v>
      </c>
      <c r="H22" s="347">
        <f>SUM(H21-H20)</f>
        <v>-7720</v>
      </c>
    </row>
    <row r="23" spans="1:8" s="7" customFormat="1" ht="20.100000000000001" customHeight="1" x14ac:dyDescent="0.3">
      <c r="A23" s="149"/>
      <c r="B23" s="231" t="s">
        <v>11</v>
      </c>
      <c r="C23" s="137" t="s">
        <v>42</v>
      </c>
      <c r="D23" s="138" t="s">
        <v>27</v>
      </c>
      <c r="E23" s="210">
        <v>0</v>
      </c>
      <c r="F23" s="210">
        <v>8400000</v>
      </c>
      <c r="G23" s="214"/>
      <c r="H23" s="225">
        <f>SUM(E23:G23)</f>
        <v>8400000</v>
      </c>
    </row>
    <row r="24" spans="1:8" s="7" customFormat="1" ht="20.100000000000001" customHeight="1" x14ac:dyDescent="0.3">
      <c r="A24" s="149"/>
      <c r="B24" s="137"/>
      <c r="C24" s="137"/>
      <c r="D24" s="138" t="s">
        <v>28</v>
      </c>
      <c r="E24" s="210">
        <v>0</v>
      </c>
      <c r="F24" s="210">
        <v>2213000</v>
      </c>
      <c r="G24" s="214"/>
      <c r="H24" s="225">
        <f t="shared" ref="H24:H30" si="0">SUM(E24:G24)</f>
        <v>2213000</v>
      </c>
    </row>
    <row r="25" spans="1:8" s="7" customFormat="1" ht="20.100000000000001" customHeight="1" x14ac:dyDescent="0.3">
      <c r="A25" s="149"/>
      <c r="B25" s="137"/>
      <c r="C25" s="141"/>
      <c r="D25" s="138" t="s">
        <v>29</v>
      </c>
      <c r="E25" s="210"/>
      <c r="F25" s="227">
        <f>SUM(F24-F23)</f>
        <v>-6187000</v>
      </c>
      <c r="G25" s="232">
        <f>SUM(G24-G23)</f>
        <v>0</v>
      </c>
      <c r="H25" s="347">
        <f>SUM(H24-H23)</f>
        <v>-6187000</v>
      </c>
    </row>
    <row r="26" spans="1:8" s="7" customFormat="1" ht="20.100000000000001" customHeight="1" x14ac:dyDescent="0.3">
      <c r="A26" s="149"/>
      <c r="B26" s="137"/>
      <c r="C26" s="137" t="s">
        <v>130</v>
      </c>
      <c r="D26" s="138" t="s">
        <v>27</v>
      </c>
      <c r="E26" s="210"/>
      <c r="F26" s="210">
        <v>3600000</v>
      </c>
      <c r="G26" s="214"/>
      <c r="H26" s="225">
        <f t="shared" si="0"/>
        <v>3600000</v>
      </c>
    </row>
    <row r="27" spans="1:8" s="7" customFormat="1" ht="20.100000000000001" customHeight="1" x14ac:dyDescent="0.3">
      <c r="A27" s="149"/>
      <c r="B27" s="137"/>
      <c r="C27" s="137"/>
      <c r="D27" s="138" t="s">
        <v>28</v>
      </c>
      <c r="E27" s="210"/>
      <c r="F27" s="210">
        <v>3600000</v>
      </c>
      <c r="G27" s="214"/>
      <c r="H27" s="225">
        <f t="shared" si="0"/>
        <v>3600000</v>
      </c>
    </row>
    <row r="28" spans="1:8" s="7" customFormat="1" ht="20.100000000000001" customHeight="1" x14ac:dyDescent="0.3">
      <c r="A28" s="149"/>
      <c r="B28" s="137"/>
      <c r="C28" s="141"/>
      <c r="D28" s="138" t="s">
        <v>29</v>
      </c>
      <c r="E28" s="210"/>
      <c r="F28" s="227">
        <f>SUM(F27-F26)</f>
        <v>0</v>
      </c>
      <c r="G28" s="232">
        <f>SUM(G27-G26)</f>
        <v>0</v>
      </c>
      <c r="H28" s="233">
        <f>SUM(H27-H26)</f>
        <v>0</v>
      </c>
    </row>
    <row r="29" spans="1:8" s="7" customFormat="1" ht="20.100000000000001" customHeight="1" x14ac:dyDescent="0.3">
      <c r="A29" s="149"/>
      <c r="B29" s="137"/>
      <c r="C29" s="137" t="s">
        <v>43</v>
      </c>
      <c r="D29" s="138" t="s">
        <v>27</v>
      </c>
      <c r="E29" s="210">
        <v>3150000</v>
      </c>
      <c r="F29" s="210">
        <v>0</v>
      </c>
      <c r="G29" s="214"/>
      <c r="H29" s="225">
        <f t="shared" si="0"/>
        <v>3150000</v>
      </c>
    </row>
    <row r="30" spans="1:8" s="7" customFormat="1" ht="20.100000000000001" customHeight="1" x14ac:dyDescent="0.3">
      <c r="A30" s="149"/>
      <c r="B30" s="137"/>
      <c r="C30" s="137"/>
      <c r="D30" s="138" t="s">
        <v>28</v>
      </c>
      <c r="E30" s="210">
        <v>432000</v>
      </c>
      <c r="F30" s="210">
        <v>0</v>
      </c>
      <c r="G30" s="214"/>
      <c r="H30" s="225">
        <f t="shared" si="0"/>
        <v>432000</v>
      </c>
    </row>
    <row r="31" spans="1:8" s="7" customFormat="1" ht="20.100000000000001" customHeight="1" x14ac:dyDescent="0.3">
      <c r="A31" s="149"/>
      <c r="B31" s="141"/>
      <c r="C31" s="141"/>
      <c r="D31" s="138" t="s">
        <v>29</v>
      </c>
      <c r="E31" s="227">
        <f>SUM(E30-E29)</f>
        <v>-2718000</v>
      </c>
      <c r="F31" s="227">
        <f>SUM(F30-F29)</f>
        <v>0</v>
      </c>
      <c r="G31" s="232">
        <f>SUM(G30-G29)</f>
        <v>0</v>
      </c>
      <c r="H31" s="347">
        <f>SUM(H30-H29)</f>
        <v>-2718000</v>
      </c>
    </row>
    <row r="32" spans="1:8" s="7" customFormat="1" ht="20.100000000000001" customHeight="1" x14ac:dyDescent="0.3">
      <c r="A32" s="149"/>
      <c r="B32" s="137" t="s">
        <v>13</v>
      </c>
      <c r="C32" s="137" t="s">
        <v>44</v>
      </c>
      <c r="D32" s="138" t="s">
        <v>27</v>
      </c>
      <c r="E32" s="210">
        <v>3430000</v>
      </c>
      <c r="F32" s="210">
        <v>0</v>
      </c>
      <c r="G32" s="214">
        <v>400000</v>
      </c>
      <c r="H32" s="225">
        <f>SUM(E32:G32)</f>
        <v>3830000</v>
      </c>
    </row>
    <row r="33" spans="1:8" s="7" customFormat="1" ht="20.100000000000001" customHeight="1" x14ac:dyDescent="0.3">
      <c r="A33" s="149"/>
      <c r="B33" s="137"/>
      <c r="C33" s="137"/>
      <c r="D33" s="138" t="s">
        <v>28</v>
      </c>
      <c r="E33" s="210">
        <v>360800</v>
      </c>
      <c r="F33" s="210">
        <v>0</v>
      </c>
      <c r="G33" s="214"/>
      <c r="H33" s="225">
        <f>SUM(E33:G33)</f>
        <v>360800</v>
      </c>
    </row>
    <row r="34" spans="1:8" s="7" customFormat="1" ht="20.100000000000001" customHeight="1" x14ac:dyDescent="0.3">
      <c r="A34" s="149"/>
      <c r="B34" s="137"/>
      <c r="C34" s="141"/>
      <c r="D34" s="138" t="s">
        <v>29</v>
      </c>
      <c r="E34" s="227">
        <f>SUM(E33-E32)</f>
        <v>-3069200</v>
      </c>
      <c r="F34" s="227">
        <f>SUM(F33-F32)</f>
        <v>0</v>
      </c>
      <c r="G34" s="232">
        <f>SUM(G33-G32)</f>
        <v>-400000</v>
      </c>
      <c r="H34" s="347">
        <f>SUM(H33-H32)</f>
        <v>-3469200</v>
      </c>
    </row>
    <row r="35" spans="1:8" s="7" customFormat="1" ht="20.100000000000001" customHeight="1" x14ac:dyDescent="0.3">
      <c r="A35" s="149"/>
      <c r="B35" s="137"/>
      <c r="C35" s="137" t="s">
        <v>45</v>
      </c>
      <c r="D35" s="138" t="s">
        <v>27</v>
      </c>
      <c r="E35" s="210">
        <v>8560000</v>
      </c>
      <c r="F35" s="210">
        <v>0</v>
      </c>
      <c r="G35" s="214">
        <v>4600000</v>
      </c>
      <c r="H35" s="225">
        <f>SUM(E35:G35)</f>
        <v>13160000</v>
      </c>
    </row>
    <row r="36" spans="1:8" s="7" customFormat="1" ht="20.100000000000001" customHeight="1" x14ac:dyDescent="0.3">
      <c r="A36" s="149"/>
      <c r="B36" s="137"/>
      <c r="C36" s="137"/>
      <c r="D36" s="138" t="s">
        <v>28</v>
      </c>
      <c r="E36" s="210">
        <v>8461680</v>
      </c>
      <c r="F36" s="210">
        <v>0</v>
      </c>
      <c r="G36" s="214">
        <v>523420</v>
      </c>
      <c r="H36" s="225">
        <f>SUM(E36:G36)</f>
        <v>8985100</v>
      </c>
    </row>
    <row r="37" spans="1:8" s="7" customFormat="1" ht="20.100000000000001" customHeight="1" x14ac:dyDescent="0.3">
      <c r="A37" s="149"/>
      <c r="B37" s="137"/>
      <c r="C37" s="141"/>
      <c r="D37" s="138" t="s">
        <v>29</v>
      </c>
      <c r="E37" s="227">
        <f>SUM(E36-E35)</f>
        <v>-98320</v>
      </c>
      <c r="F37" s="227">
        <f>SUM(F36-F35)</f>
        <v>0</v>
      </c>
      <c r="G37" s="227">
        <f>SUM(G36-G35)</f>
        <v>-4076580</v>
      </c>
      <c r="H37" s="347">
        <f>SUM(H36-H35)</f>
        <v>-4174900</v>
      </c>
    </row>
    <row r="38" spans="1:8" s="7" customFormat="1" ht="20.100000000000001" customHeight="1" x14ac:dyDescent="0.3">
      <c r="A38" s="149"/>
      <c r="B38" s="137"/>
      <c r="C38" s="137" t="s">
        <v>46</v>
      </c>
      <c r="D38" s="138" t="s">
        <v>27</v>
      </c>
      <c r="E38" s="210">
        <v>25800000</v>
      </c>
      <c r="F38" s="210">
        <v>0</v>
      </c>
      <c r="G38" s="214">
        <v>4200000</v>
      </c>
      <c r="H38" s="225">
        <f>SUM(E38:G38)</f>
        <v>30000000</v>
      </c>
    </row>
    <row r="39" spans="1:8" s="7" customFormat="1" ht="20.100000000000001" customHeight="1" x14ac:dyDescent="0.3">
      <c r="A39" s="149"/>
      <c r="B39" s="137"/>
      <c r="C39" s="137"/>
      <c r="D39" s="138" t="s">
        <v>28</v>
      </c>
      <c r="E39" s="210">
        <v>24212650</v>
      </c>
      <c r="F39" s="210">
        <v>0</v>
      </c>
      <c r="G39" s="214"/>
      <c r="H39" s="225">
        <f>SUM(E39:G39)</f>
        <v>24212650</v>
      </c>
    </row>
    <row r="40" spans="1:8" s="7" customFormat="1" ht="20.100000000000001" customHeight="1" x14ac:dyDescent="0.3">
      <c r="A40" s="149"/>
      <c r="B40" s="137"/>
      <c r="C40" s="141"/>
      <c r="D40" s="138" t="s">
        <v>29</v>
      </c>
      <c r="E40" s="227">
        <f>SUM(E39-E38)</f>
        <v>-1587350</v>
      </c>
      <c r="F40" s="227">
        <f>SUM(F39-F38)</f>
        <v>0</v>
      </c>
      <c r="G40" s="232">
        <f>SUM(G39-G38)</f>
        <v>-4200000</v>
      </c>
      <c r="H40" s="347">
        <f>SUM(H39-H38)</f>
        <v>-5787350</v>
      </c>
    </row>
    <row r="41" spans="1:8" s="7" customFormat="1" ht="20.100000000000001" customHeight="1" x14ac:dyDescent="0.3">
      <c r="A41" s="149"/>
      <c r="B41" s="137"/>
      <c r="C41" s="137" t="s">
        <v>47</v>
      </c>
      <c r="D41" s="138" t="s">
        <v>27</v>
      </c>
      <c r="E41" s="210">
        <v>20046000</v>
      </c>
      <c r="F41" s="210">
        <v>0</v>
      </c>
      <c r="G41" s="214"/>
      <c r="H41" s="225">
        <f>SUM(E41:G41)</f>
        <v>20046000</v>
      </c>
    </row>
    <row r="42" spans="1:8" s="7" customFormat="1" ht="20.100000000000001" customHeight="1" x14ac:dyDescent="0.3">
      <c r="A42" s="149"/>
      <c r="B42" s="137"/>
      <c r="C42" s="137"/>
      <c r="D42" s="138" t="s">
        <v>28</v>
      </c>
      <c r="E42" s="210">
        <v>16634890</v>
      </c>
      <c r="F42" s="210">
        <v>0</v>
      </c>
      <c r="G42" s="214"/>
      <c r="H42" s="225">
        <f>SUM(E42:G42)</f>
        <v>16634890</v>
      </c>
    </row>
    <row r="43" spans="1:8" s="7" customFormat="1" ht="20.100000000000001" customHeight="1" x14ac:dyDescent="0.3">
      <c r="A43" s="149"/>
      <c r="B43" s="137"/>
      <c r="C43" s="141"/>
      <c r="D43" s="138" t="s">
        <v>29</v>
      </c>
      <c r="E43" s="232">
        <f t="shared" ref="E43:F43" si="1">SUM(E42-E41)</f>
        <v>-3411110</v>
      </c>
      <c r="F43" s="232">
        <f t="shared" si="1"/>
        <v>0</v>
      </c>
      <c r="G43" s="232">
        <f>SUM(G42-G41)</f>
        <v>0</v>
      </c>
      <c r="H43" s="347">
        <f>SUM(H42-H41)</f>
        <v>-3411110</v>
      </c>
    </row>
    <row r="44" spans="1:8" s="7" customFormat="1" ht="20.100000000000001" customHeight="1" x14ac:dyDescent="0.3">
      <c r="A44" s="149"/>
      <c r="B44" s="137"/>
      <c r="C44" s="137" t="s">
        <v>48</v>
      </c>
      <c r="D44" s="138" t="s">
        <v>27</v>
      </c>
      <c r="E44" s="210">
        <v>24600000</v>
      </c>
      <c r="F44" s="210">
        <v>0</v>
      </c>
      <c r="G44" s="214">
        <v>9000000</v>
      </c>
      <c r="H44" s="225">
        <f>SUM(E44:G44)</f>
        <v>33600000</v>
      </c>
    </row>
    <row r="45" spans="1:8" s="7" customFormat="1" ht="20.100000000000001" customHeight="1" x14ac:dyDescent="0.3">
      <c r="A45" s="149"/>
      <c r="B45" s="137"/>
      <c r="C45" s="137"/>
      <c r="D45" s="138" t="s">
        <v>28</v>
      </c>
      <c r="E45" s="210">
        <v>21747720</v>
      </c>
      <c r="F45" s="210">
        <v>0</v>
      </c>
      <c r="G45" s="214"/>
      <c r="H45" s="225">
        <f>SUM(E45:G45)</f>
        <v>21747720</v>
      </c>
    </row>
    <row r="46" spans="1:8" s="7" customFormat="1" ht="20.100000000000001" customHeight="1" x14ac:dyDescent="0.3">
      <c r="A46" s="149"/>
      <c r="B46" s="137"/>
      <c r="C46" s="141"/>
      <c r="D46" s="138" t="s">
        <v>29</v>
      </c>
      <c r="E46" s="232">
        <f t="shared" ref="E46:F46" si="2">SUM(E45-E44)</f>
        <v>-2852280</v>
      </c>
      <c r="F46" s="232">
        <f t="shared" si="2"/>
        <v>0</v>
      </c>
      <c r="G46" s="232">
        <f>SUM(G45-G44)</f>
        <v>-9000000</v>
      </c>
      <c r="H46" s="347">
        <f>SUM(H45-H44)</f>
        <v>-11852280</v>
      </c>
    </row>
    <row r="47" spans="1:8" s="7" customFormat="1" ht="20.100000000000001" customHeight="1" x14ac:dyDescent="0.3">
      <c r="A47" s="149"/>
      <c r="B47" s="137"/>
      <c r="C47" s="137" t="s">
        <v>105</v>
      </c>
      <c r="D47" s="138" t="s">
        <v>27</v>
      </c>
      <c r="E47" s="210">
        <v>1000000</v>
      </c>
      <c r="F47" s="210">
        <v>0</v>
      </c>
      <c r="G47" s="214">
        <v>600000</v>
      </c>
      <c r="H47" s="225">
        <f>SUM(E47:G47)</f>
        <v>1600000</v>
      </c>
    </row>
    <row r="48" spans="1:8" s="7" customFormat="1" ht="20.100000000000001" customHeight="1" x14ac:dyDescent="0.3">
      <c r="A48" s="149"/>
      <c r="B48" s="137"/>
      <c r="C48" s="137"/>
      <c r="D48" s="138" t="s">
        <v>28</v>
      </c>
      <c r="E48" s="210">
        <v>0</v>
      </c>
      <c r="F48" s="210">
        <v>0</v>
      </c>
      <c r="G48" s="214"/>
      <c r="H48" s="225">
        <f>SUM(E48:G48)</f>
        <v>0</v>
      </c>
    </row>
    <row r="49" spans="1:8" s="7" customFormat="1" ht="20.100000000000001" customHeight="1" x14ac:dyDescent="0.3">
      <c r="A49" s="149"/>
      <c r="B49" s="137"/>
      <c r="C49" s="141"/>
      <c r="D49" s="138" t="s">
        <v>29</v>
      </c>
      <c r="E49" s="232">
        <f t="shared" ref="E49:F49" si="3">SUM(E48-E47)</f>
        <v>-1000000</v>
      </c>
      <c r="F49" s="232">
        <f t="shared" si="3"/>
        <v>0</v>
      </c>
      <c r="G49" s="232">
        <f>SUM(G48-G47)</f>
        <v>-600000</v>
      </c>
      <c r="H49" s="347">
        <f>SUM(H48-H47)</f>
        <v>-1600000</v>
      </c>
    </row>
    <row r="50" spans="1:8" s="7" customFormat="1" ht="20.100000000000001" customHeight="1" x14ac:dyDescent="0.3">
      <c r="A50" s="149"/>
      <c r="B50" s="137"/>
      <c r="C50" s="137" t="s">
        <v>49</v>
      </c>
      <c r="D50" s="138" t="s">
        <v>27</v>
      </c>
      <c r="E50" s="210">
        <v>2800000</v>
      </c>
      <c r="F50" s="210">
        <v>3800000</v>
      </c>
      <c r="G50" s="214"/>
      <c r="H50" s="225">
        <f>SUM(E50:G50)</f>
        <v>6600000</v>
      </c>
    </row>
    <row r="51" spans="1:8" s="7" customFormat="1" ht="20.100000000000001" customHeight="1" x14ac:dyDescent="0.3">
      <c r="A51" s="149"/>
      <c r="B51" s="137"/>
      <c r="C51" s="137"/>
      <c r="D51" s="138" t="s">
        <v>28</v>
      </c>
      <c r="E51" s="210">
        <v>1800000</v>
      </c>
      <c r="F51" s="210">
        <v>826200</v>
      </c>
      <c r="G51" s="214"/>
      <c r="H51" s="225">
        <f>SUM(E51:G51)</f>
        <v>2626200</v>
      </c>
    </row>
    <row r="52" spans="1:8" s="7" customFormat="1" ht="20.100000000000001" customHeight="1" x14ac:dyDescent="0.3">
      <c r="A52" s="150"/>
      <c r="B52" s="141"/>
      <c r="C52" s="141"/>
      <c r="D52" s="138" t="s">
        <v>29</v>
      </c>
      <c r="E52" s="232">
        <f t="shared" ref="E52:F52" si="4">SUM(E51-E50)</f>
        <v>-1000000</v>
      </c>
      <c r="F52" s="232">
        <f t="shared" si="4"/>
        <v>-2973800</v>
      </c>
      <c r="G52" s="232">
        <f>SUM(G51-G50)</f>
        <v>0</v>
      </c>
      <c r="H52" s="347">
        <f>SUM(H51-H50)</f>
        <v>-3973800</v>
      </c>
    </row>
    <row r="53" spans="1:8" s="7" customFormat="1" ht="20.100000000000001" customHeight="1" x14ac:dyDescent="0.3">
      <c r="A53" s="149" t="s">
        <v>15</v>
      </c>
      <c r="B53" s="137" t="s">
        <v>16</v>
      </c>
      <c r="C53" s="137" t="s">
        <v>16</v>
      </c>
      <c r="D53" s="138" t="s">
        <v>27</v>
      </c>
      <c r="E53" s="210">
        <v>4000000</v>
      </c>
      <c r="F53" s="210">
        <v>0</v>
      </c>
      <c r="G53" s="214"/>
      <c r="H53" s="225">
        <f>SUM(E53:G53)</f>
        <v>4000000</v>
      </c>
    </row>
    <row r="54" spans="1:8" s="7" customFormat="1" ht="20.100000000000001" customHeight="1" x14ac:dyDescent="0.3">
      <c r="A54" s="149"/>
      <c r="B54" s="137"/>
      <c r="C54" s="137"/>
      <c r="D54" s="138" t="s">
        <v>28</v>
      </c>
      <c r="E54" s="210">
        <v>0</v>
      </c>
      <c r="F54" s="210">
        <v>0</v>
      </c>
      <c r="G54" s="214"/>
      <c r="H54" s="225">
        <f>SUM(E54:G54)</f>
        <v>0</v>
      </c>
    </row>
    <row r="55" spans="1:8" s="7" customFormat="1" ht="20.100000000000001" customHeight="1" x14ac:dyDescent="0.3">
      <c r="A55" s="149"/>
      <c r="B55" s="137"/>
      <c r="C55" s="141"/>
      <c r="D55" s="138" t="s">
        <v>29</v>
      </c>
      <c r="E55" s="227">
        <f>SUM(E54-E53)</f>
        <v>-4000000</v>
      </c>
      <c r="F55" s="227">
        <v>0</v>
      </c>
      <c r="G55" s="232">
        <f>SUM(G54-G53)</f>
        <v>0</v>
      </c>
      <c r="H55" s="347">
        <f>SUM(H54-H53)</f>
        <v>-4000000</v>
      </c>
    </row>
    <row r="56" spans="1:8" s="7" customFormat="1" ht="20.100000000000001" customHeight="1" x14ac:dyDescent="0.3">
      <c r="A56" s="149"/>
      <c r="B56" s="137"/>
      <c r="C56" s="137" t="s">
        <v>50</v>
      </c>
      <c r="D56" s="138" t="s">
        <v>27</v>
      </c>
      <c r="E56" s="210">
        <v>1000000</v>
      </c>
      <c r="F56" s="210">
        <v>3000000</v>
      </c>
      <c r="G56" s="214">
        <v>0</v>
      </c>
      <c r="H56" s="225">
        <f>SUM(E56:G56)</f>
        <v>4000000</v>
      </c>
    </row>
    <row r="57" spans="1:8" s="7" customFormat="1" ht="20.100000000000001" customHeight="1" x14ac:dyDescent="0.3">
      <c r="A57" s="149"/>
      <c r="B57" s="137"/>
      <c r="C57" s="137"/>
      <c r="D57" s="138" t="s">
        <v>28</v>
      </c>
      <c r="E57" s="210">
        <v>825000</v>
      </c>
      <c r="F57" s="210">
        <v>0</v>
      </c>
      <c r="G57" s="214">
        <v>0</v>
      </c>
      <c r="H57" s="225">
        <f>SUM(E57:G57)</f>
        <v>825000</v>
      </c>
    </row>
    <row r="58" spans="1:8" s="7" customFormat="1" ht="20.100000000000001" customHeight="1" x14ac:dyDescent="0.3">
      <c r="A58" s="149"/>
      <c r="B58" s="137"/>
      <c r="C58" s="141"/>
      <c r="D58" s="138" t="s">
        <v>29</v>
      </c>
      <c r="E58" s="227">
        <f>SUM(E57-E56)</f>
        <v>-175000</v>
      </c>
      <c r="F58" s="227">
        <f>SUM(F57-F56)</f>
        <v>-3000000</v>
      </c>
      <c r="G58" s="227">
        <f>SUM(G57-G56)</f>
        <v>0</v>
      </c>
      <c r="H58" s="347">
        <f>SUM(H57-H56)</f>
        <v>-3175000</v>
      </c>
    </row>
    <row r="59" spans="1:8" s="7" customFormat="1" ht="20.100000000000001" customHeight="1" x14ac:dyDescent="0.3">
      <c r="A59" s="149"/>
      <c r="B59" s="137"/>
      <c r="C59" s="137" t="s">
        <v>51</v>
      </c>
      <c r="D59" s="138" t="s">
        <v>27</v>
      </c>
      <c r="E59" s="210">
        <v>35960000</v>
      </c>
      <c r="F59" s="210">
        <v>0</v>
      </c>
      <c r="G59" s="214"/>
      <c r="H59" s="225">
        <f>SUM(E59:G59)</f>
        <v>35960000</v>
      </c>
    </row>
    <row r="60" spans="1:8" s="7" customFormat="1" ht="20.100000000000001" customHeight="1" x14ac:dyDescent="0.3">
      <c r="A60" s="149"/>
      <c r="B60" s="137"/>
      <c r="C60" s="137"/>
      <c r="D60" s="138" t="s">
        <v>28</v>
      </c>
      <c r="E60" s="210">
        <v>16938900</v>
      </c>
      <c r="F60" s="210">
        <v>0</v>
      </c>
      <c r="G60" s="214"/>
      <c r="H60" s="225">
        <f>SUM(E60:G60)</f>
        <v>16938900</v>
      </c>
    </row>
    <row r="61" spans="1:8" s="7" customFormat="1" ht="20.100000000000001" customHeight="1" x14ac:dyDescent="0.3">
      <c r="A61" s="150"/>
      <c r="B61" s="141"/>
      <c r="C61" s="141"/>
      <c r="D61" s="138" t="s">
        <v>29</v>
      </c>
      <c r="E61" s="227">
        <f>SUM(E60-E59)</f>
        <v>-19021100</v>
      </c>
      <c r="F61" s="227">
        <v>0</v>
      </c>
      <c r="G61" s="232">
        <f>SUM(G60-G59)</f>
        <v>0</v>
      </c>
      <c r="H61" s="347">
        <f>SUM(H60-H59)</f>
        <v>-19021100</v>
      </c>
    </row>
    <row r="62" spans="1:8" s="7" customFormat="1" ht="20.100000000000001" customHeight="1" x14ac:dyDescent="0.3">
      <c r="A62" s="149" t="s">
        <v>18</v>
      </c>
      <c r="B62" s="137" t="s">
        <v>18</v>
      </c>
      <c r="C62" s="137" t="s">
        <v>189</v>
      </c>
      <c r="D62" s="138" t="s">
        <v>27</v>
      </c>
      <c r="E62" s="210">
        <v>800000</v>
      </c>
      <c r="F62" s="210">
        <v>0</v>
      </c>
      <c r="G62" s="214">
        <v>430000</v>
      </c>
      <c r="H62" s="225">
        <f>SUM(E62:G62)</f>
        <v>1230000</v>
      </c>
    </row>
    <row r="63" spans="1:8" s="7" customFormat="1" ht="20.100000000000001" customHeight="1" x14ac:dyDescent="0.3">
      <c r="A63" s="149"/>
      <c r="B63" s="137"/>
      <c r="C63" s="137"/>
      <c r="D63" s="138" t="s">
        <v>28</v>
      </c>
      <c r="E63" s="210">
        <v>800000</v>
      </c>
      <c r="F63" s="210">
        <v>0</v>
      </c>
      <c r="G63" s="214"/>
      <c r="H63" s="225">
        <f>SUM(E63:G63)</f>
        <v>800000</v>
      </c>
    </row>
    <row r="64" spans="1:8" s="7" customFormat="1" ht="20.100000000000001" customHeight="1" x14ac:dyDescent="0.3">
      <c r="A64" s="149"/>
      <c r="B64" s="137"/>
      <c r="C64" s="141"/>
      <c r="D64" s="138" t="s">
        <v>29</v>
      </c>
      <c r="E64" s="227">
        <f>SUM(E63-E62)</f>
        <v>0</v>
      </c>
      <c r="F64" s="227">
        <v>0</v>
      </c>
      <c r="G64" s="232">
        <f>SUM(G63-G62)</f>
        <v>-430000</v>
      </c>
      <c r="H64" s="347">
        <f>SUM(H63-H62)</f>
        <v>-430000</v>
      </c>
    </row>
    <row r="65" spans="1:8" s="7" customFormat="1" ht="20.100000000000001" customHeight="1" x14ac:dyDescent="0.3">
      <c r="A65" s="149"/>
      <c r="B65" s="137"/>
      <c r="C65" s="137" t="s">
        <v>190</v>
      </c>
      <c r="D65" s="138" t="s">
        <v>27</v>
      </c>
      <c r="E65" s="210">
        <v>2670000</v>
      </c>
      <c r="F65" s="210">
        <v>0</v>
      </c>
      <c r="G65" s="214">
        <v>4750000</v>
      </c>
      <c r="H65" s="225">
        <f>SUM(E65:G65)</f>
        <v>7420000</v>
      </c>
    </row>
    <row r="66" spans="1:8" s="7" customFormat="1" ht="20.100000000000001" customHeight="1" x14ac:dyDescent="0.3">
      <c r="A66" s="149"/>
      <c r="B66" s="137"/>
      <c r="C66" s="137"/>
      <c r="D66" s="138" t="s">
        <v>28</v>
      </c>
      <c r="E66" s="210">
        <v>1200000</v>
      </c>
      <c r="F66" s="210">
        <v>0</v>
      </c>
      <c r="G66" s="214">
        <v>0</v>
      </c>
      <c r="H66" s="225">
        <f>SUM(E66:G66)</f>
        <v>1200000</v>
      </c>
    </row>
    <row r="67" spans="1:8" s="7" customFormat="1" ht="20.100000000000001" customHeight="1" x14ac:dyDescent="0.3">
      <c r="A67" s="149"/>
      <c r="B67" s="137"/>
      <c r="C67" s="141"/>
      <c r="D67" s="138" t="s">
        <v>29</v>
      </c>
      <c r="E67" s="227">
        <f>SUM(E66-E65)</f>
        <v>-1470000</v>
      </c>
      <c r="F67" s="227">
        <f>SUM(F66-F65)</f>
        <v>0</v>
      </c>
      <c r="G67" s="232">
        <f>SUM(G66-G65)</f>
        <v>-4750000</v>
      </c>
      <c r="H67" s="347">
        <f>SUM(H66-H65)</f>
        <v>-6220000</v>
      </c>
    </row>
    <row r="68" spans="1:8" s="7" customFormat="1" ht="20.100000000000001" customHeight="1" x14ac:dyDescent="0.3">
      <c r="A68" s="149"/>
      <c r="B68" s="137"/>
      <c r="C68" s="137" t="s">
        <v>191</v>
      </c>
      <c r="D68" s="138" t="s">
        <v>27</v>
      </c>
      <c r="E68" s="210">
        <v>27737000</v>
      </c>
      <c r="F68" s="210">
        <v>0</v>
      </c>
      <c r="G68" s="214">
        <v>36600000</v>
      </c>
      <c r="H68" s="225">
        <f>SUM(E68:G68)</f>
        <v>64337000</v>
      </c>
    </row>
    <row r="69" spans="1:8" s="7" customFormat="1" ht="20.100000000000001" customHeight="1" x14ac:dyDescent="0.3">
      <c r="A69" s="149"/>
      <c r="B69" s="137"/>
      <c r="C69" s="137"/>
      <c r="D69" s="138" t="s">
        <v>28</v>
      </c>
      <c r="E69" s="210">
        <v>25637200</v>
      </c>
      <c r="F69" s="210">
        <v>0</v>
      </c>
      <c r="G69" s="214">
        <v>12838550</v>
      </c>
      <c r="H69" s="225">
        <f>SUM(E69:G69)</f>
        <v>38475750</v>
      </c>
    </row>
    <row r="70" spans="1:8" s="7" customFormat="1" ht="20.100000000000001" customHeight="1" x14ac:dyDescent="0.3">
      <c r="A70" s="149"/>
      <c r="B70" s="137"/>
      <c r="C70" s="141"/>
      <c r="D70" s="138" t="s">
        <v>29</v>
      </c>
      <c r="E70" s="227">
        <f>SUM(E69-E68)</f>
        <v>-2099800</v>
      </c>
      <c r="F70" s="227">
        <f>SUM(F69-F68)</f>
        <v>0</v>
      </c>
      <c r="G70" s="232">
        <f>SUM(G69-G68)</f>
        <v>-23761450</v>
      </c>
      <c r="H70" s="347">
        <f>SUM(H69-H68)</f>
        <v>-25861250</v>
      </c>
    </row>
    <row r="71" spans="1:8" s="7" customFormat="1" ht="20.100000000000001" customHeight="1" x14ac:dyDescent="0.3">
      <c r="A71" s="149"/>
      <c r="B71" s="137"/>
      <c r="C71" s="137" t="s">
        <v>192</v>
      </c>
      <c r="D71" s="138" t="s">
        <v>27</v>
      </c>
      <c r="E71" s="210">
        <v>30000000</v>
      </c>
      <c r="F71" s="210">
        <v>0</v>
      </c>
      <c r="G71" s="214">
        <v>0</v>
      </c>
      <c r="H71" s="225">
        <f>SUM(E71:G71)</f>
        <v>30000000</v>
      </c>
    </row>
    <row r="72" spans="1:8" s="7" customFormat="1" ht="20.100000000000001" customHeight="1" x14ac:dyDescent="0.3">
      <c r="A72" s="149"/>
      <c r="B72" s="137"/>
      <c r="C72" s="137"/>
      <c r="D72" s="138" t="s">
        <v>28</v>
      </c>
      <c r="E72" s="210">
        <v>23483300</v>
      </c>
      <c r="F72" s="210">
        <v>0</v>
      </c>
      <c r="G72" s="214">
        <v>0</v>
      </c>
      <c r="H72" s="225">
        <f>SUM(E72:G72)</f>
        <v>23483300</v>
      </c>
    </row>
    <row r="73" spans="1:8" s="7" customFormat="1" ht="20.100000000000001" customHeight="1" x14ac:dyDescent="0.3">
      <c r="A73" s="149"/>
      <c r="B73" s="137"/>
      <c r="C73" s="141"/>
      <c r="D73" s="138" t="s">
        <v>29</v>
      </c>
      <c r="E73" s="227">
        <f>SUM(E72-E71)</f>
        <v>-6516700</v>
      </c>
      <c r="F73" s="227">
        <v>0</v>
      </c>
      <c r="G73" s="232">
        <f>SUM(G72-G71)</f>
        <v>0</v>
      </c>
      <c r="H73" s="347">
        <f>SUM(H72-H71)</f>
        <v>-6516700</v>
      </c>
    </row>
    <row r="74" spans="1:8" s="7" customFormat="1" ht="20.100000000000001" customHeight="1" x14ac:dyDescent="0.3">
      <c r="A74" s="149"/>
      <c r="B74" s="137"/>
      <c r="C74" s="137" t="s">
        <v>193</v>
      </c>
      <c r="D74" s="138" t="s">
        <v>27</v>
      </c>
      <c r="E74" s="210">
        <v>0</v>
      </c>
      <c r="F74" s="210">
        <v>7700000</v>
      </c>
      <c r="G74" s="214">
        <v>0</v>
      </c>
      <c r="H74" s="225">
        <f>SUM(E74:G74)</f>
        <v>7700000</v>
      </c>
    </row>
    <row r="75" spans="1:8" s="7" customFormat="1" ht="20.100000000000001" customHeight="1" x14ac:dyDescent="0.3">
      <c r="A75" s="149"/>
      <c r="B75" s="137"/>
      <c r="C75" s="137"/>
      <c r="D75" s="138" t="s">
        <v>28</v>
      </c>
      <c r="E75" s="210">
        <v>0</v>
      </c>
      <c r="F75" s="210">
        <v>4045880</v>
      </c>
      <c r="G75" s="214">
        <v>0</v>
      </c>
      <c r="H75" s="225">
        <f>SUM(E75:G75)</f>
        <v>4045880</v>
      </c>
    </row>
    <row r="76" spans="1:8" s="7" customFormat="1" ht="20.100000000000001" customHeight="1" x14ac:dyDescent="0.3">
      <c r="A76" s="149"/>
      <c r="B76" s="137"/>
      <c r="C76" s="141"/>
      <c r="D76" s="138" t="s">
        <v>29</v>
      </c>
      <c r="E76" s="227">
        <f>SUM(E75-E74)</f>
        <v>0</v>
      </c>
      <c r="F76" s="227">
        <f>SUM(F75-F74)</f>
        <v>-3654120</v>
      </c>
      <c r="G76" s="232">
        <f>SUM(G75-G74)</f>
        <v>0</v>
      </c>
      <c r="H76" s="347">
        <f>SUM(H75-H74)</f>
        <v>-3654120</v>
      </c>
    </row>
    <row r="77" spans="1:8" s="7" customFormat="1" ht="20.100000000000001" customHeight="1" x14ac:dyDescent="0.3">
      <c r="A77" s="149"/>
      <c r="B77" s="137"/>
      <c r="C77" s="137" t="s">
        <v>194</v>
      </c>
      <c r="D77" s="138" t="s">
        <v>27</v>
      </c>
      <c r="E77" s="210">
        <v>4190000</v>
      </c>
      <c r="F77" s="210">
        <v>0</v>
      </c>
      <c r="G77" s="214">
        <v>21200000</v>
      </c>
      <c r="H77" s="225">
        <f>SUM(E77:G77)</f>
        <v>25390000</v>
      </c>
    </row>
    <row r="78" spans="1:8" s="7" customFormat="1" ht="20.100000000000001" customHeight="1" x14ac:dyDescent="0.3">
      <c r="A78" s="149"/>
      <c r="B78" s="137"/>
      <c r="C78" s="137" t="s">
        <v>195</v>
      </c>
      <c r="D78" s="138" t="s">
        <v>28</v>
      </c>
      <c r="E78" s="210">
        <v>1900000</v>
      </c>
      <c r="F78" s="210">
        <v>0</v>
      </c>
      <c r="G78" s="214">
        <v>4258660</v>
      </c>
      <c r="H78" s="225">
        <f>SUM(E78:G78)</f>
        <v>6158660</v>
      </c>
    </row>
    <row r="79" spans="1:8" s="7" customFormat="1" ht="20.100000000000001" customHeight="1" x14ac:dyDescent="0.3">
      <c r="A79" s="149"/>
      <c r="B79" s="137"/>
      <c r="C79" s="141"/>
      <c r="D79" s="138" t="s">
        <v>29</v>
      </c>
      <c r="E79" s="227">
        <f>SUM(E78-E77)</f>
        <v>-2290000</v>
      </c>
      <c r="F79" s="227">
        <v>0</v>
      </c>
      <c r="G79" s="232">
        <f>SUM(G78-G77)</f>
        <v>-16941340</v>
      </c>
      <c r="H79" s="347">
        <f>SUM(H78-H77)</f>
        <v>-19231340</v>
      </c>
    </row>
    <row r="80" spans="1:8" s="7" customFormat="1" ht="20.100000000000001" customHeight="1" x14ac:dyDescent="0.3">
      <c r="A80" s="149"/>
      <c r="B80" s="137"/>
      <c r="C80" s="137" t="s">
        <v>196</v>
      </c>
      <c r="D80" s="138" t="s">
        <v>27</v>
      </c>
      <c r="E80" s="210">
        <v>560000</v>
      </c>
      <c r="F80" s="210">
        <v>0</v>
      </c>
      <c r="G80" s="214">
        <v>46700000</v>
      </c>
      <c r="H80" s="225">
        <f>SUM(E80:G80)</f>
        <v>47260000</v>
      </c>
    </row>
    <row r="81" spans="1:8" s="7" customFormat="1" ht="20.100000000000001" customHeight="1" x14ac:dyDescent="0.3">
      <c r="A81" s="149"/>
      <c r="B81" s="137"/>
      <c r="C81" s="137"/>
      <c r="D81" s="138" t="s">
        <v>28</v>
      </c>
      <c r="E81" s="210">
        <v>560000</v>
      </c>
      <c r="F81" s="210">
        <v>0</v>
      </c>
      <c r="G81" s="214">
        <v>6998120</v>
      </c>
      <c r="H81" s="225">
        <f>SUM(E81:G81)</f>
        <v>7558120</v>
      </c>
    </row>
    <row r="82" spans="1:8" s="7" customFormat="1" ht="20.100000000000001" customHeight="1" x14ac:dyDescent="0.3">
      <c r="A82" s="149"/>
      <c r="B82" s="137"/>
      <c r="C82" s="141"/>
      <c r="D82" s="138" t="s">
        <v>29</v>
      </c>
      <c r="E82" s="227">
        <f>SUM(E81-E80)</f>
        <v>0</v>
      </c>
      <c r="F82" s="227">
        <f>SUM(F81-F80)</f>
        <v>0</v>
      </c>
      <c r="G82" s="232">
        <f>SUM(G81-G80)</f>
        <v>-39701880</v>
      </c>
      <c r="H82" s="347">
        <f>SUM(H81-H80)</f>
        <v>-39701880</v>
      </c>
    </row>
    <row r="83" spans="1:8" s="7" customFormat="1" ht="20.100000000000001" customHeight="1" x14ac:dyDescent="0.3">
      <c r="A83" s="149"/>
      <c r="B83" s="137"/>
      <c r="C83" s="137" t="s">
        <v>197</v>
      </c>
      <c r="D83" s="138" t="s">
        <v>27</v>
      </c>
      <c r="E83" s="210">
        <v>0</v>
      </c>
      <c r="F83" s="210">
        <v>7200171</v>
      </c>
      <c r="G83" s="214">
        <v>300000</v>
      </c>
      <c r="H83" s="225">
        <f>SUM(E83:G83)</f>
        <v>7500171</v>
      </c>
    </row>
    <row r="84" spans="1:8" s="7" customFormat="1" ht="20.100000000000001" customHeight="1" x14ac:dyDescent="0.3">
      <c r="A84" s="149"/>
      <c r="B84" s="137"/>
      <c r="C84" s="137"/>
      <c r="D84" s="138" t="s">
        <v>28</v>
      </c>
      <c r="E84" s="210">
        <v>0</v>
      </c>
      <c r="F84" s="210">
        <v>4683220</v>
      </c>
      <c r="G84" s="214">
        <v>300000</v>
      </c>
      <c r="H84" s="225">
        <f>SUM(E84:G84)</f>
        <v>4983220</v>
      </c>
    </row>
    <row r="85" spans="1:8" s="7" customFormat="1" ht="20.100000000000001" customHeight="1" x14ac:dyDescent="0.3">
      <c r="A85" s="149"/>
      <c r="B85" s="137"/>
      <c r="C85" s="141"/>
      <c r="D85" s="138" t="s">
        <v>29</v>
      </c>
      <c r="E85" s="227">
        <f>SUM(E84-E83)</f>
        <v>0</v>
      </c>
      <c r="F85" s="227">
        <f>SUM(F84-F83)</f>
        <v>-2516951</v>
      </c>
      <c r="G85" s="232">
        <f>SUM(G84-G83)</f>
        <v>0</v>
      </c>
      <c r="H85" s="347">
        <f>SUM(H84-H83)</f>
        <v>-2516951</v>
      </c>
    </row>
    <row r="86" spans="1:8" s="7" customFormat="1" ht="20.100000000000001" customHeight="1" x14ac:dyDescent="0.3">
      <c r="A86" s="149"/>
      <c r="B86" s="137"/>
      <c r="C86" s="137" t="s">
        <v>198</v>
      </c>
      <c r="D86" s="138" t="s">
        <v>27</v>
      </c>
      <c r="E86" s="210">
        <v>67635000</v>
      </c>
      <c r="F86" s="210">
        <v>0</v>
      </c>
      <c r="G86" s="214"/>
      <c r="H86" s="225">
        <f>SUM(E86:G86)</f>
        <v>67635000</v>
      </c>
    </row>
    <row r="87" spans="1:8" s="7" customFormat="1" ht="20.100000000000001" customHeight="1" x14ac:dyDescent="0.3">
      <c r="A87" s="149"/>
      <c r="B87" s="137"/>
      <c r="C87" s="137"/>
      <c r="D87" s="138" t="s">
        <v>28</v>
      </c>
      <c r="E87" s="210">
        <v>59887640</v>
      </c>
      <c r="F87" s="210">
        <v>0</v>
      </c>
      <c r="G87" s="214"/>
      <c r="H87" s="225">
        <f>SUM(E87:G87)</f>
        <v>59887640</v>
      </c>
    </row>
    <row r="88" spans="1:8" s="7" customFormat="1" ht="20.100000000000001" customHeight="1" x14ac:dyDescent="0.3">
      <c r="A88" s="149"/>
      <c r="B88" s="137"/>
      <c r="C88" s="141"/>
      <c r="D88" s="138" t="s">
        <v>29</v>
      </c>
      <c r="E88" s="227">
        <f>SUM(E87-E86)</f>
        <v>-7747360</v>
      </c>
      <c r="F88" s="227">
        <f>SUM(F87-F86)</f>
        <v>0</v>
      </c>
      <c r="G88" s="232">
        <f>SUM(G87-G86)</f>
        <v>0</v>
      </c>
      <c r="H88" s="347">
        <f>SUM(H87-H86)</f>
        <v>-7747360</v>
      </c>
    </row>
    <row r="89" spans="1:8" s="7" customFormat="1" ht="20.100000000000001" customHeight="1" x14ac:dyDescent="0.3">
      <c r="A89" s="149"/>
      <c r="B89" s="137"/>
      <c r="C89" s="137" t="s">
        <v>199</v>
      </c>
      <c r="D89" s="138" t="s">
        <v>27</v>
      </c>
      <c r="E89" s="210">
        <v>600000</v>
      </c>
      <c r="F89" s="210">
        <v>29250000</v>
      </c>
      <c r="G89" s="214">
        <v>0</v>
      </c>
      <c r="H89" s="225">
        <f>SUM(E89:G89)</f>
        <v>29850000</v>
      </c>
    </row>
    <row r="90" spans="1:8" s="7" customFormat="1" ht="20.100000000000001" customHeight="1" x14ac:dyDescent="0.3">
      <c r="A90" s="149"/>
      <c r="B90" s="137"/>
      <c r="C90" s="137"/>
      <c r="D90" s="138" t="s">
        <v>28</v>
      </c>
      <c r="E90" s="210">
        <v>0</v>
      </c>
      <c r="F90" s="210">
        <v>6905400</v>
      </c>
      <c r="G90" s="214"/>
      <c r="H90" s="225">
        <f>SUM(E90:G90)</f>
        <v>6905400</v>
      </c>
    </row>
    <row r="91" spans="1:8" s="7" customFormat="1" ht="20.100000000000001" customHeight="1" x14ac:dyDescent="0.3">
      <c r="A91" s="149"/>
      <c r="B91" s="137"/>
      <c r="C91" s="141"/>
      <c r="D91" s="138" t="s">
        <v>29</v>
      </c>
      <c r="E91" s="227">
        <f>SUM(E90-E89)</f>
        <v>-600000</v>
      </c>
      <c r="F91" s="227">
        <f>SUM(F90-F89)</f>
        <v>-22344600</v>
      </c>
      <c r="G91" s="232">
        <f>SUM(G90-G89)</f>
        <v>0</v>
      </c>
      <c r="H91" s="347">
        <f>SUM(H90-H89)</f>
        <v>-22944600</v>
      </c>
    </row>
    <row r="92" spans="1:8" s="7" customFormat="1" ht="20.100000000000001" customHeight="1" x14ac:dyDescent="0.3">
      <c r="A92" s="149"/>
      <c r="B92" s="137"/>
      <c r="C92" s="137" t="s">
        <v>200</v>
      </c>
      <c r="D92" s="138" t="s">
        <v>27</v>
      </c>
      <c r="E92" s="210">
        <v>29000000</v>
      </c>
      <c r="F92" s="210">
        <v>0</v>
      </c>
      <c r="G92" s="214"/>
      <c r="H92" s="225">
        <f>SUM(E92:G92)</f>
        <v>29000000</v>
      </c>
    </row>
    <row r="93" spans="1:8" s="7" customFormat="1" ht="20.100000000000001" customHeight="1" x14ac:dyDescent="0.3">
      <c r="A93" s="149"/>
      <c r="B93" s="137"/>
      <c r="C93" s="137"/>
      <c r="D93" s="138" t="s">
        <v>28</v>
      </c>
      <c r="E93" s="210">
        <v>28983520</v>
      </c>
      <c r="F93" s="210">
        <v>0</v>
      </c>
      <c r="G93" s="214"/>
      <c r="H93" s="225">
        <f>SUM(E93:G93)</f>
        <v>28983520</v>
      </c>
    </row>
    <row r="94" spans="1:8" s="7" customFormat="1" ht="20.100000000000001" customHeight="1" x14ac:dyDescent="0.3">
      <c r="A94" s="149"/>
      <c r="B94" s="137"/>
      <c r="C94" s="141"/>
      <c r="D94" s="138" t="s">
        <v>29</v>
      </c>
      <c r="E94" s="227">
        <f>SUM(E93-E92)</f>
        <v>-16480</v>
      </c>
      <c r="F94" s="227">
        <f>SUM(F93-F92)</f>
        <v>0</v>
      </c>
      <c r="G94" s="232">
        <f>SUM(G93-G92)</f>
        <v>0</v>
      </c>
      <c r="H94" s="347">
        <f>SUM(H93-H92)</f>
        <v>-16480</v>
      </c>
    </row>
    <row r="95" spans="1:8" s="7" customFormat="1" ht="20.100000000000001" customHeight="1" x14ac:dyDescent="0.3">
      <c r="A95" s="149"/>
      <c r="B95" s="137"/>
      <c r="C95" s="137" t="s">
        <v>201</v>
      </c>
      <c r="D95" s="138" t="s">
        <v>27</v>
      </c>
      <c r="E95" s="210">
        <v>0</v>
      </c>
      <c r="F95" s="210">
        <v>1529776000</v>
      </c>
      <c r="G95" s="214"/>
      <c r="H95" s="225">
        <f>SUM(E95:G95)</f>
        <v>1529776000</v>
      </c>
    </row>
    <row r="96" spans="1:8" s="7" customFormat="1" ht="20.100000000000001" customHeight="1" x14ac:dyDescent="0.3">
      <c r="A96" s="149"/>
      <c r="B96" s="137"/>
      <c r="C96" s="137"/>
      <c r="D96" s="138" t="s">
        <v>28</v>
      </c>
      <c r="E96" s="210">
        <v>0</v>
      </c>
      <c r="F96" s="210">
        <v>1447667255</v>
      </c>
      <c r="G96" s="214"/>
      <c r="H96" s="225">
        <f>SUM(E96:G96)</f>
        <v>1447667255</v>
      </c>
    </row>
    <row r="97" spans="1:8" s="7" customFormat="1" ht="20.100000000000001" customHeight="1" x14ac:dyDescent="0.3">
      <c r="A97" s="149"/>
      <c r="B97" s="137"/>
      <c r="C97" s="141"/>
      <c r="D97" s="138" t="s">
        <v>29</v>
      </c>
      <c r="E97" s="227">
        <f>SUM(E96-E95)</f>
        <v>0</v>
      </c>
      <c r="F97" s="227">
        <f>SUM(F96-F95)</f>
        <v>-82108745</v>
      </c>
      <c r="G97" s="232">
        <f>SUM(G96-G95)</f>
        <v>0</v>
      </c>
      <c r="H97" s="347">
        <f>SUM(H96-H95)</f>
        <v>-82108745</v>
      </c>
    </row>
    <row r="98" spans="1:8" s="7" customFormat="1" ht="20.100000000000001" hidden="1" customHeight="1" x14ac:dyDescent="0.3">
      <c r="A98" s="149"/>
      <c r="B98" s="137"/>
      <c r="C98" s="137" t="s">
        <v>202</v>
      </c>
      <c r="D98" s="138" t="s">
        <v>27</v>
      </c>
      <c r="E98" s="210">
        <v>0</v>
      </c>
      <c r="F98" s="210">
        <v>0</v>
      </c>
      <c r="G98" s="214"/>
      <c r="H98" s="225">
        <f>SUM(E98:G98)</f>
        <v>0</v>
      </c>
    </row>
    <row r="99" spans="1:8" s="7" customFormat="1" ht="20.100000000000001" hidden="1" customHeight="1" x14ac:dyDescent="0.3">
      <c r="A99" s="149"/>
      <c r="B99" s="137"/>
      <c r="C99" s="137"/>
      <c r="D99" s="138" t="s">
        <v>28</v>
      </c>
      <c r="E99" s="210">
        <v>0</v>
      </c>
      <c r="F99" s="210">
        <v>0</v>
      </c>
      <c r="G99" s="214"/>
      <c r="H99" s="225">
        <f>SUM(E99:G99)</f>
        <v>0</v>
      </c>
    </row>
    <row r="100" spans="1:8" s="7" customFormat="1" ht="20.100000000000001" hidden="1" customHeight="1" x14ac:dyDescent="0.3">
      <c r="A100" s="149"/>
      <c r="B100" s="137"/>
      <c r="C100" s="141"/>
      <c r="D100" s="138" t="s">
        <v>29</v>
      </c>
      <c r="E100" s="227">
        <f>SUM(E99-E98)</f>
        <v>0</v>
      </c>
      <c r="F100" s="227">
        <f>SUM(F99-F98)</f>
        <v>0</v>
      </c>
      <c r="G100" s="232">
        <f>SUM(G99-G98)</f>
        <v>0</v>
      </c>
      <c r="H100" s="347">
        <f>SUM(H99-H98)</f>
        <v>0</v>
      </c>
    </row>
    <row r="101" spans="1:8" s="7" customFormat="1" ht="20.100000000000001" hidden="1" customHeight="1" x14ac:dyDescent="0.3">
      <c r="A101" s="149"/>
      <c r="B101" s="137"/>
      <c r="C101" s="137" t="s">
        <v>203</v>
      </c>
      <c r="D101" s="138" t="s">
        <v>27</v>
      </c>
      <c r="E101" s="210">
        <v>0</v>
      </c>
      <c r="F101" s="210">
        <v>0</v>
      </c>
      <c r="G101" s="214"/>
      <c r="H101" s="225">
        <f>SUM(E101:G101)</f>
        <v>0</v>
      </c>
    </row>
    <row r="102" spans="1:8" s="7" customFormat="1" ht="20.100000000000001" hidden="1" customHeight="1" x14ac:dyDescent="0.3">
      <c r="A102" s="149"/>
      <c r="B102" s="137"/>
      <c r="C102" s="137"/>
      <c r="D102" s="138" t="s">
        <v>28</v>
      </c>
      <c r="E102" s="210">
        <v>0</v>
      </c>
      <c r="F102" s="210">
        <v>0</v>
      </c>
      <c r="G102" s="214"/>
      <c r="H102" s="225">
        <f>SUM(E102:G102)</f>
        <v>0</v>
      </c>
    </row>
    <row r="103" spans="1:8" s="7" customFormat="1" ht="20.100000000000001" hidden="1" customHeight="1" x14ac:dyDescent="0.3">
      <c r="A103" s="149"/>
      <c r="B103" s="137"/>
      <c r="C103" s="141"/>
      <c r="D103" s="138" t="s">
        <v>29</v>
      </c>
      <c r="E103" s="227">
        <f>SUM(E102-E101)</f>
        <v>0</v>
      </c>
      <c r="F103" s="227">
        <f>SUM(F102-F101)</f>
        <v>0</v>
      </c>
      <c r="G103" s="232">
        <f>SUM(G102-G101)</f>
        <v>0</v>
      </c>
      <c r="H103" s="347">
        <f>SUM(H102-H101)</f>
        <v>0</v>
      </c>
    </row>
    <row r="104" spans="1:8" s="7" customFormat="1" ht="20.100000000000001" customHeight="1" x14ac:dyDescent="0.3">
      <c r="A104" s="149"/>
      <c r="B104" s="137"/>
      <c r="C104" s="137" t="s">
        <v>204</v>
      </c>
      <c r="D104" s="138" t="s">
        <v>27</v>
      </c>
      <c r="E104" s="210">
        <v>10000000</v>
      </c>
      <c r="F104" s="210">
        <v>0</v>
      </c>
      <c r="G104" s="214"/>
      <c r="H104" s="225">
        <f>SUM(E104:G104)</f>
        <v>10000000</v>
      </c>
    </row>
    <row r="105" spans="1:8" s="7" customFormat="1" ht="20.100000000000001" customHeight="1" x14ac:dyDescent="0.3">
      <c r="A105" s="149"/>
      <c r="B105" s="137"/>
      <c r="C105" s="137"/>
      <c r="D105" s="138" t="s">
        <v>28</v>
      </c>
      <c r="E105" s="210">
        <v>7386000</v>
      </c>
      <c r="F105" s="210">
        <v>0</v>
      </c>
      <c r="G105" s="214"/>
      <c r="H105" s="225">
        <f>SUM(E105:G105)</f>
        <v>7386000</v>
      </c>
    </row>
    <row r="106" spans="1:8" s="7" customFormat="1" ht="20.100000000000001" customHeight="1" x14ac:dyDescent="0.3">
      <c r="A106" s="149"/>
      <c r="B106" s="137"/>
      <c r="C106" s="141"/>
      <c r="D106" s="138" t="s">
        <v>29</v>
      </c>
      <c r="E106" s="227">
        <f>SUM(E105-E104)</f>
        <v>-2614000</v>
      </c>
      <c r="F106" s="227">
        <f>SUM(F105-F104)</f>
        <v>0</v>
      </c>
      <c r="G106" s="232">
        <f>SUM(G105-G104)</f>
        <v>0</v>
      </c>
      <c r="H106" s="347">
        <f>SUM(H105-H104)</f>
        <v>-2614000</v>
      </c>
    </row>
    <row r="107" spans="1:8" s="7" customFormat="1" ht="20.100000000000001" customHeight="1" x14ac:dyDescent="0.3">
      <c r="A107" s="149"/>
      <c r="B107" s="137"/>
      <c r="C107" s="137" t="s">
        <v>131</v>
      </c>
      <c r="D107" s="138" t="s">
        <v>27</v>
      </c>
      <c r="E107" s="210">
        <v>47812000</v>
      </c>
      <c r="F107" s="210">
        <v>1350000</v>
      </c>
      <c r="G107" s="214">
        <v>16817570</v>
      </c>
      <c r="H107" s="225">
        <f>SUM(E107:G107)</f>
        <v>65979570</v>
      </c>
    </row>
    <row r="108" spans="1:8" s="7" customFormat="1" ht="20.100000000000001" customHeight="1" x14ac:dyDescent="0.3">
      <c r="A108" s="149"/>
      <c r="B108" s="137"/>
      <c r="C108" s="137"/>
      <c r="D108" s="138" t="s">
        <v>28</v>
      </c>
      <c r="E108" s="210">
        <v>31410110</v>
      </c>
      <c r="F108" s="210">
        <v>1045500</v>
      </c>
      <c r="G108" s="214">
        <v>9087570</v>
      </c>
      <c r="H108" s="225">
        <f>SUM(E108:G108)</f>
        <v>41543180</v>
      </c>
    </row>
    <row r="109" spans="1:8" s="7" customFormat="1" ht="20.100000000000001" customHeight="1" x14ac:dyDescent="0.3">
      <c r="A109" s="149"/>
      <c r="B109" s="137"/>
      <c r="C109" s="141"/>
      <c r="D109" s="138" t="s">
        <v>29</v>
      </c>
      <c r="E109" s="227">
        <f>SUM(E108-E107)</f>
        <v>-16401890</v>
      </c>
      <c r="F109" s="227">
        <f>SUM(F108-F107)</f>
        <v>-304500</v>
      </c>
      <c r="G109" s="232">
        <f>SUM(G108-G107)</f>
        <v>-7730000</v>
      </c>
      <c r="H109" s="347">
        <f>SUM(H108-H107)</f>
        <v>-24436390</v>
      </c>
    </row>
    <row r="110" spans="1:8" s="7" customFormat="1" ht="20.100000000000001" customHeight="1" x14ac:dyDescent="0.3">
      <c r="A110" s="149"/>
      <c r="B110" s="137"/>
      <c r="C110" s="137" t="s">
        <v>205</v>
      </c>
      <c r="D110" s="138" t="s">
        <v>27</v>
      </c>
      <c r="E110" s="210">
        <v>0</v>
      </c>
      <c r="F110" s="210">
        <v>45916504</v>
      </c>
      <c r="G110" s="214">
        <v>0</v>
      </c>
      <c r="H110" s="225">
        <f>SUM(E110:G110)</f>
        <v>45916504</v>
      </c>
    </row>
    <row r="111" spans="1:8" s="7" customFormat="1" ht="20.100000000000001" customHeight="1" x14ac:dyDescent="0.3">
      <c r="A111" s="149"/>
      <c r="B111" s="137"/>
      <c r="C111" s="137"/>
      <c r="D111" s="138" t="s">
        <v>28</v>
      </c>
      <c r="E111" s="210">
        <v>0</v>
      </c>
      <c r="F111" s="210">
        <v>3575290</v>
      </c>
      <c r="G111" s="214">
        <v>0</v>
      </c>
      <c r="H111" s="225">
        <f>SUM(E111:G111)</f>
        <v>3575290</v>
      </c>
    </row>
    <row r="112" spans="1:8" s="7" customFormat="1" ht="20.100000000000001" customHeight="1" x14ac:dyDescent="0.3">
      <c r="A112" s="150"/>
      <c r="B112" s="141"/>
      <c r="C112" s="141"/>
      <c r="D112" s="138" t="s">
        <v>29</v>
      </c>
      <c r="E112" s="227">
        <v>0</v>
      </c>
      <c r="F112" s="227">
        <f>SUM(F111-F110)</f>
        <v>-42341214</v>
      </c>
      <c r="G112" s="232">
        <v>0</v>
      </c>
      <c r="H112" s="347">
        <f>SUM(H111-H110)</f>
        <v>-42341214</v>
      </c>
    </row>
    <row r="113" spans="1:8" s="7" customFormat="1" ht="20.100000000000001" customHeight="1" x14ac:dyDescent="0.3">
      <c r="A113" s="149" t="s">
        <v>20</v>
      </c>
      <c r="B113" s="137" t="s">
        <v>20</v>
      </c>
      <c r="C113" s="137" t="s">
        <v>20</v>
      </c>
      <c r="D113" s="138" t="s">
        <v>27</v>
      </c>
      <c r="E113" s="210">
        <v>0</v>
      </c>
      <c r="F113" s="210">
        <v>1000000</v>
      </c>
      <c r="G113" s="214"/>
      <c r="H113" s="225">
        <f>SUM(E113:G113)</f>
        <v>1000000</v>
      </c>
    </row>
    <row r="114" spans="1:8" s="7" customFormat="1" ht="20.100000000000001" customHeight="1" x14ac:dyDescent="0.3">
      <c r="A114" s="149"/>
      <c r="B114" s="137"/>
      <c r="C114" s="137"/>
      <c r="D114" s="138" t="s">
        <v>28</v>
      </c>
      <c r="E114" s="210">
        <v>0</v>
      </c>
      <c r="F114" s="210">
        <v>0</v>
      </c>
      <c r="G114" s="214"/>
      <c r="H114" s="225">
        <f>SUM(E114:G114)</f>
        <v>0</v>
      </c>
    </row>
    <row r="115" spans="1:8" s="7" customFormat="1" ht="20.100000000000001" customHeight="1" x14ac:dyDescent="0.3">
      <c r="A115" s="150"/>
      <c r="B115" s="141"/>
      <c r="C115" s="141"/>
      <c r="D115" s="138" t="s">
        <v>29</v>
      </c>
      <c r="E115" s="227">
        <f>SUM(E114-E113)</f>
        <v>0</v>
      </c>
      <c r="F115" s="227">
        <f>SUM(F114-F113)</f>
        <v>-1000000</v>
      </c>
      <c r="G115" s="232">
        <f>SUM(G114-G113)</f>
        <v>0</v>
      </c>
      <c r="H115" s="347">
        <f>SUM(H114-H113)</f>
        <v>-1000000</v>
      </c>
    </row>
    <row r="116" spans="1:8" ht="20.100000000000001" customHeight="1" x14ac:dyDescent="0.3">
      <c r="A116" s="149" t="s">
        <v>21</v>
      </c>
      <c r="B116" s="137" t="s">
        <v>21</v>
      </c>
      <c r="C116" s="137" t="s">
        <v>52</v>
      </c>
      <c r="D116" s="138" t="s">
        <v>27</v>
      </c>
      <c r="E116" s="210">
        <v>0</v>
      </c>
      <c r="F116" s="210">
        <v>425234823</v>
      </c>
      <c r="G116" s="214">
        <v>3403857</v>
      </c>
      <c r="H116" s="225">
        <f>SUM(E116:G116)</f>
        <v>428638680</v>
      </c>
    </row>
    <row r="117" spans="1:8" ht="20.100000000000001" customHeight="1" x14ac:dyDescent="0.3">
      <c r="A117" s="149"/>
      <c r="B117" s="137"/>
      <c r="C117" s="137"/>
      <c r="D117" s="138" t="s">
        <v>28</v>
      </c>
      <c r="E117" s="210">
        <v>0</v>
      </c>
      <c r="F117" s="210">
        <v>0</v>
      </c>
      <c r="G117" s="214">
        <v>0</v>
      </c>
      <c r="H117" s="225">
        <f>SUM(E117:G117)</f>
        <v>0</v>
      </c>
    </row>
    <row r="118" spans="1:8" ht="20.100000000000001" customHeight="1" x14ac:dyDescent="0.3">
      <c r="A118" s="149"/>
      <c r="B118" s="137"/>
      <c r="C118" s="141"/>
      <c r="D118" s="138" t="s">
        <v>29</v>
      </c>
      <c r="E118" s="227">
        <f>SUM(E117-E116)</f>
        <v>0</v>
      </c>
      <c r="F118" s="227">
        <f>SUM(F117-F116)</f>
        <v>-425234823</v>
      </c>
      <c r="G118" s="232">
        <f>SUM(G117-G116)</f>
        <v>-3403857</v>
      </c>
      <c r="H118" s="347">
        <f>SUM(H117-H116)</f>
        <v>-428638680</v>
      </c>
    </row>
    <row r="119" spans="1:8" ht="20.100000000000001" customHeight="1" x14ac:dyDescent="0.3">
      <c r="A119" s="149"/>
      <c r="B119" s="137"/>
      <c r="C119" s="137" t="s">
        <v>117</v>
      </c>
      <c r="D119" s="138" t="s">
        <v>27</v>
      </c>
      <c r="E119" s="210">
        <v>217280972</v>
      </c>
      <c r="F119" s="210">
        <v>0</v>
      </c>
      <c r="G119" s="214">
        <v>3248090</v>
      </c>
      <c r="H119" s="225">
        <f>SUM(E119:G119)</f>
        <v>220529062</v>
      </c>
    </row>
    <row r="120" spans="1:8" ht="20.100000000000001" customHeight="1" x14ac:dyDescent="0.3">
      <c r="A120" s="149"/>
      <c r="B120" s="137"/>
      <c r="C120" s="137"/>
      <c r="D120" s="138" t="s">
        <v>28</v>
      </c>
      <c r="E120" s="210">
        <v>222276428</v>
      </c>
      <c r="F120" s="210">
        <v>0</v>
      </c>
      <c r="G120" s="214">
        <v>3248090</v>
      </c>
      <c r="H120" s="225">
        <f>SUM(E120:G120)</f>
        <v>225524518</v>
      </c>
    </row>
    <row r="121" spans="1:8" ht="20.100000000000001" customHeight="1" thickBot="1" x14ac:dyDescent="0.35">
      <c r="A121" s="149"/>
      <c r="B121" s="137"/>
      <c r="C121" s="137"/>
      <c r="D121" s="186" t="s">
        <v>29</v>
      </c>
      <c r="E121" s="234">
        <f>SUM(E120-E119)</f>
        <v>4995456</v>
      </c>
      <c r="F121" s="234">
        <f>SUM(F120-F119)</f>
        <v>0</v>
      </c>
      <c r="G121" s="235">
        <f>SUM(G120-G119)</f>
        <v>0</v>
      </c>
      <c r="H121" s="347">
        <f>SUM(H120-H119)</f>
        <v>4995456</v>
      </c>
    </row>
    <row r="122" spans="1:8" ht="20.100000000000001" customHeight="1" x14ac:dyDescent="0.3">
      <c r="A122" s="541" t="s">
        <v>118</v>
      </c>
      <c r="B122" s="542"/>
      <c r="C122" s="543"/>
      <c r="D122" s="188" t="s">
        <v>27</v>
      </c>
      <c r="E122" s="351">
        <f t="shared" ref="E122:H123" si="5">SUM(E5+E8+E11+E14+E17+E20+E23+E26+E29+E32+E35+E38+E41+E44+E47+E50+E53+E56+E59+E62+E65+E68+E71+E74+E77+E80+E83+E86+E89+E92+E95+E98+E101+E104+E107+E110+E113+E116+E119)</f>
        <v>1407592972</v>
      </c>
      <c r="F122" s="351">
        <f t="shared" si="5"/>
        <v>2078227498</v>
      </c>
      <c r="G122" s="354">
        <f t="shared" si="5"/>
        <v>152249517</v>
      </c>
      <c r="H122" s="357">
        <f t="shared" si="5"/>
        <v>3638069987</v>
      </c>
    </row>
    <row r="123" spans="1:8" ht="20.100000000000001" customHeight="1" x14ac:dyDescent="0.3">
      <c r="A123" s="544"/>
      <c r="B123" s="545"/>
      <c r="C123" s="546"/>
      <c r="D123" s="349" t="s">
        <v>28</v>
      </c>
      <c r="E123" s="352">
        <f t="shared" si="5"/>
        <v>1241008557</v>
      </c>
      <c r="F123" s="352">
        <f t="shared" si="5"/>
        <v>1486405305</v>
      </c>
      <c r="G123" s="355">
        <f t="shared" si="5"/>
        <v>37254410</v>
      </c>
      <c r="H123" s="358">
        <f t="shared" si="5"/>
        <v>2764668272</v>
      </c>
    </row>
    <row r="124" spans="1:8" ht="20.100000000000001" customHeight="1" thickBot="1" x14ac:dyDescent="0.35">
      <c r="A124" s="547"/>
      <c r="B124" s="548"/>
      <c r="C124" s="549"/>
      <c r="D124" s="350" t="s">
        <v>29</v>
      </c>
      <c r="E124" s="353">
        <f>SUM(E123-E122)</f>
        <v>-166584415</v>
      </c>
      <c r="F124" s="353">
        <f>SUM(F123-F122)</f>
        <v>-591822193</v>
      </c>
      <c r="G124" s="356">
        <f>SUM(G123-G122)</f>
        <v>-114995107</v>
      </c>
      <c r="H124" s="348">
        <f>SUM(H123-H122)</f>
        <v>-873401715</v>
      </c>
    </row>
  </sheetData>
  <mergeCells count="3">
    <mergeCell ref="A2:H2"/>
    <mergeCell ref="A1:B1"/>
    <mergeCell ref="A122:C124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firstPageNumber="5" orientation="landscape" useFirstPageNumber="1" r:id="rId1"/>
  <headerFooter>
    <oddFooter>&amp;C&amp;10&amp;P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D21" sqref="D21"/>
    </sheetView>
  </sheetViews>
  <sheetFormatPr defaultRowHeight="13.5" x14ac:dyDescent="0.3"/>
  <cols>
    <col min="1" max="2" width="10.375" style="6" customWidth="1"/>
    <col min="3" max="5" width="12" style="6" customWidth="1"/>
    <col min="6" max="7" width="11.125" style="6" customWidth="1"/>
    <col min="8" max="10" width="12.25" style="6" customWidth="1"/>
    <col min="11" max="11" width="10.625" style="6" customWidth="1"/>
    <col min="12" max="16384" width="9" style="6"/>
  </cols>
  <sheetData>
    <row r="1" spans="1:11" ht="24.95" customHeight="1" x14ac:dyDescent="0.3">
      <c r="A1" s="57"/>
    </row>
    <row r="2" spans="1:11" ht="41.25" customHeight="1" x14ac:dyDescent="0.3">
      <c r="A2" s="531" t="s">
        <v>283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</row>
    <row r="3" spans="1:11" ht="15" customHeight="1" thickBot="1" x14ac:dyDescent="0.35">
      <c r="A3" s="5"/>
      <c r="K3" s="56" t="s">
        <v>78</v>
      </c>
    </row>
    <row r="4" spans="1:11" s="7" customFormat="1" ht="24.95" customHeight="1" thickBot="1" x14ac:dyDescent="0.35">
      <c r="A4" s="534" t="s">
        <v>0</v>
      </c>
      <c r="B4" s="535"/>
      <c r="C4" s="535"/>
      <c r="D4" s="535"/>
      <c r="E4" s="535"/>
      <c r="F4" s="535" t="s">
        <v>1</v>
      </c>
      <c r="G4" s="535"/>
      <c r="H4" s="535"/>
      <c r="I4" s="535"/>
      <c r="J4" s="536"/>
      <c r="K4" s="537" t="s">
        <v>125</v>
      </c>
    </row>
    <row r="5" spans="1:11" s="7" customFormat="1" ht="24.95" customHeight="1" thickBot="1" x14ac:dyDescent="0.35">
      <c r="A5" s="158" t="s">
        <v>2</v>
      </c>
      <c r="B5" s="159" t="s">
        <v>3</v>
      </c>
      <c r="C5" s="159" t="s">
        <v>4</v>
      </c>
      <c r="D5" s="159" t="s">
        <v>5</v>
      </c>
      <c r="E5" s="159" t="s">
        <v>6</v>
      </c>
      <c r="F5" s="159" t="s">
        <v>2</v>
      </c>
      <c r="G5" s="159" t="s">
        <v>3</v>
      </c>
      <c r="H5" s="159" t="s">
        <v>4</v>
      </c>
      <c r="I5" s="159" t="s">
        <v>5</v>
      </c>
      <c r="J5" s="160" t="s">
        <v>6</v>
      </c>
      <c r="K5" s="538"/>
    </row>
    <row r="6" spans="1:11" ht="24.95" customHeight="1" x14ac:dyDescent="0.3">
      <c r="A6" s="161" t="s">
        <v>7</v>
      </c>
      <c r="B6" s="162" t="s">
        <v>7</v>
      </c>
      <c r="C6" s="154">
        <v>0</v>
      </c>
      <c r="D6" s="153">
        <v>0</v>
      </c>
      <c r="E6" s="163">
        <f>SUM(D6-C6)</f>
        <v>0</v>
      </c>
      <c r="F6" s="532" t="s">
        <v>8</v>
      </c>
      <c r="G6" s="162" t="s">
        <v>9</v>
      </c>
      <c r="H6" s="154">
        <v>137711000</v>
      </c>
      <c r="I6" s="154">
        <v>129820600</v>
      </c>
      <c r="J6" s="163">
        <f>SUM(I6-H6)</f>
        <v>-7890400</v>
      </c>
      <c r="K6" s="164"/>
    </row>
    <row r="7" spans="1:11" ht="24.95" customHeight="1" x14ac:dyDescent="0.3">
      <c r="A7" s="165" t="s">
        <v>10</v>
      </c>
      <c r="B7" s="166" t="s">
        <v>10</v>
      </c>
      <c r="C7" s="154">
        <v>187505000</v>
      </c>
      <c r="D7" s="153">
        <v>187465000</v>
      </c>
      <c r="E7" s="152">
        <f t="shared" ref="E7:E14" si="0">SUM(D7-C7)</f>
        <v>-40000</v>
      </c>
      <c r="F7" s="532"/>
      <c r="G7" s="166" t="s">
        <v>11</v>
      </c>
      <c r="H7" s="154">
        <v>0</v>
      </c>
      <c r="I7" s="154">
        <v>0</v>
      </c>
      <c r="J7" s="152">
        <v>0</v>
      </c>
      <c r="K7" s="167"/>
    </row>
    <row r="8" spans="1:11" ht="24.95" customHeight="1" x14ac:dyDescent="0.3">
      <c r="A8" s="165" t="s">
        <v>12</v>
      </c>
      <c r="B8" s="166" t="s">
        <v>12</v>
      </c>
      <c r="C8" s="154">
        <v>3000000</v>
      </c>
      <c r="D8" s="153">
        <v>3000000</v>
      </c>
      <c r="E8" s="152">
        <f t="shared" si="0"/>
        <v>0</v>
      </c>
      <c r="F8" s="533"/>
      <c r="G8" s="166" t="s">
        <v>13</v>
      </c>
      <c r="H8" s="154">
        <v>0</v>
      </c>
      <c r="I8" s="154">
        <v>0</v>
      </c>
      <c r="J8" s="152">
        <v>0</v>
      </c>
      <c r="K8" s="167"/>
    </row>
    <row r="9" spans="1:11" ht="24.95" customHeight="1" x14ac:dyDescent="0.3">
      <c r="A9" s="165" t="s">
        <v>14</v>
      </c>
      <c r="B9" s="166" t="s">
        <v>14</v>
      </c>
      <c r="C9" s="154">
        <v>0</v>
      </c>
      <c r="D9" s="153">
        <v>0</v>
      </c>
      <c r="E9" s="152">
        <f t="shared" si="0"/>
        <v>0</v>
      </c>
      <c r="F9" s="166" t="s">
        <v>15</v>
      </c>
      <c r="G9" s="166" t="s">
        <v>16</v>
      </c>
      <c r="H9" s="154">
        <v>0</v>
      </c>
      <c r="I9" s="154">
        <v>0</v>
      </c>
      <c r="J9" s="152">
        <v>0</v>
      </c>
      <c r="K9" s="167"/>
    </row>
    <row r="10" spans="1:11" ht="24.95" customHeight="1" x14ac:dyDescent="0.3">
      <c r="A10" s="165" t="s">
        <v>113</v>
      </c>
      <c r="B10" s="166" t="s">
        <v>113</v>
      </c>
      <c r="C10" s="154">
        <v>15472623</v>
      </c>
      <c r="D10" s="153">
        <v>15472623</v>
      </c>
      <c r="E10" s="152">
        <f t="shared" si="0"/>
        <v>0</v>
      </c>
      <c r="F10" s="166" t="s">
        <v>18</v>
      </c>
      <c r="G10" s="166" t="s">
        <v>18</v>
      </c>
      <c r="H10" s="154">
        <v>53619119</v>
      </c>
      <c r="I10" s="154">
        <v>48730050</v>
      </c>
      <c r="J10" s="152">
        <f>SUM(I10-H10)</f>
        <v>-4889069</v>
      </c>
      <c r="K10" s="167"/>
    </row>
    <row r="11" spans="1:11" ht="24.95" customHeight="1" x14ac:dyDescent="0.3">
      <c r="A11" s="165" t="s">
        <v>17</v>
      </c>
      <c r="B11" s="166" t="s">
        <v>17</v>
      </c>
      <c r="C11" s="154">
        <v>50000</v>
      </c>
      <c r="D11" s="153">
        <v>51849</v>
      </c>
      <c r="E11" s="152">
        <f t="shared" si="0"/>
        <v>1849</v>
      </c>
      <c r="F11" s="166" t="s">
        <v>19</v>
      </c>
      <c r="G11" s="166" t="s">
        <v>19</v>
      </c>
      <c r="H11" s="155">
        <v>0</v>
      </c>
      <c r="I11" s="155">
        <v>0</v>
      </c>
      <c r="J11" s="152">
        <f>SUM(I11-H11)</f>
        <v>0</v>
      </c>
      <c r="K11" s="167"/>
    </row>
    <row r="12" spans="1:11" ht="24.95" customHeight="1" x14ac:dyDescent="0.3">
      <c r="A12" s="165"/>
      <c r="B12" s="166"/>
      <c r="C12" s="155"/>
      <c r="D12" s="155"/>
      <c r="E12" s="152">
        <f t="shared" si="0"/>
        <v>0</v>
      </c>
      <c r="F12" s="166" t="s">
        <v>20</v>
      </c>
      <c r="G12" s="166" t="s">
        <v>20</v>
      </c>
      <c r="H12" s="154">
        <v>50000</v>
      </c>
      <c r="I12" s="154">
        <v>0</v>
      </c>
      <c r="J12" s="152">
        <f>SUM(I12-H12)</f>
        <v>-50000</v>
      </c>
      <c r="K12" s="167"/>
    </row>
    <row r="13" spans="1:11" ht="24.95" customHeight="1" thickBot="1" x14ac:dyDescent="0.35">
      <c r="A13" s="168"/>
      <c r="B13" s="169"/>
      <c r="C13" s="170"/>
      <c r="D13" s="170"/>
      <c r="E13" s="156">
        <f t="shared" si="0"/>
        <v>0</v>
      </c>
      <c r="F13" s="169" t="s">
        <v>126</v>
      </c>
      <c r="G13" s="169" t="s">
        <v>126</v>
      </c>
      <c r="H13" s="157">
        <v>14647504</v>
      </c>
      <c r="I13" s="157">
        <v>14647504</v>
      </c>
      <c r="J13" s="156">
        <f>SUM(I13-H13)</f>
        <v>0</v>
      </c>
      <c r="K13" s="171"/>
    </row>
    <row r="14" spans="1:11" s="7" customFormat="1" ht="24.95" customHeight="1" thickBot="1" x14ac:dyDescent="0.35">
      <c r="A14" s="530" t="s">
        <v>53</v>
      </c>
      <c r="B14" s="529"/>
      <c r="C14" s="172">
        <f>SUM(C6:C13)</f>
        <v>206027623</v>
      </c>
      <c r="D14" s="172">
        <f>SUM(D6:D13)</f>
        <v>205989472</v>
      </c>
      <c r="E14" s="173">
        <f t="shared" si="0"/>
        <v>-38151</v>
      </c>
      <c r="F14" s="528" t="s">
        <v>53</v>
      </c>
      <c r="G14" s="529"/>
      <c r="H14" s="174">
        <f>SUM(H6:H13)</f>
        <v>206027623</v>
      </c>
      <c r="I14" s="174">
        <f>SUM(I6:I13)</f>
        <v>193198154</v>
      </c>
      <c r="J14" s="173">
        <f>SUM(I14-H14)</f>
        <v>-12829469</v>
      </c>
      <c r="K14" s="175">
        <v>0</v>
      </c>
    </row>
    <row r="22" spans="7:7" x14ac:dyDescent="0.3">
      <c r="G22" s="6" t="s">
        <v>127</v>
      </c>
    </row>
  </sheetData>
  <mergeCells count="7">
    <mergeCell ref="A14:B14"/>
    <mergeCell ref="F14:G14"/>
    <mergeCell ref="A2:K2"/>
    <mergeCell ref="A4:E4"/>
    <mergeCell ref="F4:J4"/>
    <mergeCell ref="K4:K5"/>
    <mergeCell ref="F6:F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5" firstPageNumber="11" orientation="landscape" useFirstPageNumber="1" r:id="rId1"/>
  <headerFooter>
    <oddFooter>&amp;C&amp;10&amp;P&amp;R영동군장애인복지관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M6" sqref="M6"/>
    </sheetView>
  </sheetViews>
  <sheetFormatPr defaultRowHeight="13.5" x14ac:dyDescent="0.3"/>
  <cols>
    <col min="1" max="2" width="16.75" style="8" customWidth="1"/>
    <col min="3" max="3" width="18.125" style="8" customWidth="1"/>
    <col min="4" max="4" width="6.125" style="6" customWidth="1"/>
    <col min="5" max="5" width="16" style="6" customWidth="1"/>
    <col min="6" max="6" width="16.125" style="6" customWidth="1"/>
    <col min="7" max="7" width="16" style="6" customWidth="1"/>
    <col min="8" max="8" width="16.125" style="6" customWidth="1"/>
    <col min="9" max="9" width="3" style="6" customWidth="1"/>
    <col min="10" max="11" width="9" style="6"/>
    <col min="12" max="12" width="9.25" style="211" bestFit="1" customWidth="1"/>
    <col min="13" max="16384" width="9" style="6"/>
  </cols>
  <sheetData>
    <row r="1" spans="1:12" ht="24.95" customHeight="1" x14ac:dyDescent="0.3">
      <c r="A1" s="540" t="s">
        <v>108</v>
      </c>
      <c r="B1" s="540"/>
    </row>
    <row r="2" spans="1:12" ht="35.1" customHeight="1" x14ac:dyDescent="0.3">
      <c r="A2" s="539" t="s">
        <v>280</v>
      </c>
      <c r="B2" s="539"/>
      <c r="C2" s="539"/>
      <c r="D2" s="539"/>
      <c r="E2" s="539"/>
      <c r="F2" s="539"/>
      <c r="G2" s="539"/>
      <c r="H2" s="539"/>
    </row>
    <row r="3" spans="1:12" ht="15" customHeight="1" thickBot="1" x14ac:dyDescent="0.35">
      <c r="H3" s="56" t="s">
        <v>88</v>
      </c>
    </row>
    <row r="4" spans="1:12" s="7" customFormat="1" ht="24.95" customHeight="1" thickBot="1" x14ac:dyDescent="0.35">
      <c r="A4" s="119" t="s">
        <v>2</v>
      </c>
      <c r="B4" s="120" t="s">
        <v>3</v>
      </c>
      <c r="C4" s="120" t="s">
        <v>23</v>
      </c>
      <c r="D4" s="202" t="s">
        <v>24</v>
      </c>
      <c r="E4" s="203" t="s">
        <v>54</v>
      </c>
      <c r="F4" s="203" t="s">
        <v>25</v>
      </c>
      <c r="G4" s="204" t="s">
        <v>26</v>
      </c>
      <c r="H4" s="184" t="s">
        <v>22</v>
      </c>
      <c r="L4" s="212"/>
    </row>
    <row r="5" spans="1:12" s="7" customFormat="1" ht="15" customHeight="1" x14ac:dyDescent="0.3">
      <c r="A5" s="190" t="s">
        <v>10</v>
      </c>
      <c r="B5" s="191" t="s">
        <v>10</v>
      </c>
      <c r="C5" s="191" t="s">
        <v>132</v>
      </c>
      <c r="D5" s="192" t="s">
        <v>27</v>
      </c>
      <c r="E5" s="193">
        <v>2140000</v>
      </c>
      <c r="F5" s="194"/>
      <c r="G5" s="195"/>
      <c r="H5" s="185">
        <f t="shared" ref="H5:H25" si="0">SUM(E5:G5)</f>
        <v>2140000</v>
      </c>
      <c r="L5" s="212"/>
    </row>
    <row r="6" spans="1:12" s="7" customFormat="1" ht="15" customHeight="1" x14ac:dyDescent="0.3">
      <c r="A6" s="149"/>
      <c r="B6" s="137"/>
      <c r="C6" s="137"/>
      <c r="D6" s="138" t="s">
        <v>28</v>
      </c>
      <c r="E6" s="140">
        <v>2124000</v>
      </c>
      <c r="F6" s="139"/>
      <c r="G6" s="179"/>
      <c r="H6" s="181">
        <f t="shared" si="0"/>
        <v>2124000</v>
      </c>
      <c r="L6" s="212"/>
    </row>
    <row r="7" spans="1:12" s="7" customFormat="1" ht="15" customHeight="1" x14ac:dyDescent="0.3">
      <c r="A7" s="149"/>
      <c r="B7" s="137"/>
      <c r="C7" s="141"/>
      <c r="D7" s="138" t="s">
        <v>29</v>
      </c>
      <c r="E7" s="176">
        <f>SUM(E6-E5)</f>
        <v>-16000</v>
      </c>
      <c r="F7" s="176">
        <f>SUM(F6-F5)</f>
        <v>0</v>
      </c>
      <c r="G7" s="177">
        <f>SUM(G6-G5)</f>
        <v>0</v>
      </c>
      <c r="H7" s="181">
        <f t="shared" si="0"/>
        <v>-16000</v>
      </c>
      <c r="L7" s="212"/>
    </row>
    <row r="8" spans="1:12" s="7" customFormat="1" ht="15" customHeight="1" x14ac:dyDescent="0.3">
      <c r="A8" s="149"/>
      <c r="B8" s="137"/>
      <c r="C8" s="137" t="s">
        <v>128</v>
      </c>
      <c r="D8" s="138" t="s">
        <v>27</v>
      </c>
      <c r="E8" s="140">
        <v>185365000</v>
      </c>
      <c r="F8" s="139"/>
      <c r="G8" s="179"/>
      <c r="H8" s="181">
        <f t="shared" si="0"/>
        <v>185365000</v>
      </c>
      <c r="L8" s="212"/>
    </row>
    <row r="9" spans="1:12" s="7" customFormat="1" ht="15" customHeight="1" x14ac:dyDescent="0.3">
      <c r="A9" s="149"/>
      <c r="B9" s="137"/>
      <c r="C9" s="137"/>
      <c r="D9" s="138" t="s">
        <v>28</v>
      </c>
      <c r="E9" s="140">
        <v>185341000</v>
      </c>
      <c r="F9" s="139"/>
      <c r="G9" s="179"/>
      <c r="H9" s="181">
        <f t="shared" si="0"/>
        <v>185341000</v>
      </c>
      <c r="L9" s="212"/>
    </row>
    <row r="10" spans="1:12" s="7" customFormat="1" ht="15" customHeight="1" thickBot="1" x14ac:dyDescent="0.35">
      <c r="A10" s="196"/>
      <c r="B10" s="197"/>
      <c r="C10" s="197"/>
      <c r="D10" s="198" t="s">
        <v>29</v>
      </c>
      <c r="E10" s="199">
        <f>SUM(E9-E8)</f>
        <v>-24000</v>
      </c>
      <c r="F10" s="199">
        <f>SUM(F9-F8)</f>
        <v>0</v>
      </c>
      <c r="G10" s="200">
        <f>SUM(G9-G8)</f>
        <v>0</v>
      </c>
      <c r="H10" s="201">
        <f>SUM(H9-H8)</f>
        <v>-24000</v>
      </c>
      <c r="L10" s="212"/>
    </row>
    <row r="11" spans="1:12" s="7" customFormat="1" ht="15" customHeight="1" x14ac:dyDescent="0.3">
      <c r="A11" s="190" t="s">
        <v>12</v>
      </c>
      <c r="B11" s="191" t="s">
        <v>12</v>
      </c>
      <c r="C11" s="191" t="s">
        <v>133</v>
      </c>
      <c r="D11" s="192" t="s">
        <v>27</v>
      </c>
      <c r="E11" s="194"/>
      <c r="F11" s="194"/>
      <c r="G11" s="205">
        <v>3000000</v>
      </c>
      <c r="H11" s="185">
        <f t="shared" si="0"/>
        <v>3000000</v>
      </c>
      <c r="L11" s="212"/>
    </row>
    <row r="12" spans="1:12" s="7" customFormat="1" ht="15" customHeight="1" x14ac:dyDescent="0.3">
      <c r="A12" s="149"/>
      <c r="B12" s="137"/>
      <c r="C12" s="137"/>
      <c r="D12" s="138" t="s">
        <v>28</v>
      </c>
      <c r="E12" s="139"/>
      <c r="F12" s="139"/>
      <c r="G12" s="180">
        <v>3000000</v>
      </c>
      <c r="H12" s="181">
        <f t="shared" si="0"/>
        <v>3000000</v>
      </c>
      <c r="L12" s="212"/>
    </row>
    <row r="13" spans="1:12" s="7" customFormat="1" ht="15" customHeight="1" thickBot="1" x14ac:dyDescent="0.35">
      <c r="A13" s="149"/>
      <c r="B13" s="137"/>
      <c r="C13" s="141"/>
      <c r="D13" s="138" t="s">
        <v>29</v>
      </c>
      <c r="E13" s="176">
        <f>SUM(E12-E11)</f>
        <v>0</v>
      </c>
      <c r="F13" s="176">
        <f>SUM(F12-F11)</f>
        <v>0</v>
      </c>
      <c r="G13" s="177">
        <f>SUM(G12-G11)</f>
        <v>0</v>
      </c>
      <c r="H13" s="182">
        <f>SUM(H12-H11)</f>
        <v>0</v>
      </c>
      <c r="L13" s="212"/>
    </row>
    <row r="14" spans="1:12" s="7" customFormat="1" ht="15" customHeight="1" x14ac:dyDescent="0.3">
      <c r="A14" s="190" t="s">
        <v>112</v>
      </c>
      <c r="B14" s="191" t="s">
        <v>112</v>
      </c>
      <c r="C14" s="191" t="s">
        <v>114</v>
      </c>
      <c r="D14" s="192" t="s">
        <v>27</v>
      </c>
      <c r="E14" s="193">
        <v>14647504</v>
      </c>
      <c r="F14" s="193">
        <v>167628</v>
      </c>
      <c r="G14" s="213">
        <v>0</v>
      </c>
      <c r="H14" s="185">
        <f t="shared" si="0"/>
        <v>14815132</v>
      </c>
      <c r="L14" s="212"/>
    </row>
    <row r="15" spans="1:12" s="7" customFormat="1" ht="15" customHeight="1" x14ac:dyDescent="0.3">
      <c r="A15" s="149"/>
      <c r="B15" s="137"/>
      <c r="C15" s="137"/>
      <c r="D15" s="138" t="s">
        <v>28</v>
      </c>
      <c r="E15" s="210">
        <v>14647504</v>
      </c>
      <c r="F15" s="210">
        <v>167628</v>
      </c>
      <c r="G15" s="214">
        <v>0</v>
      </c>
      <c r="H15" s="181">
        <f t="shared" si="0"/>
        <v>14815132</v>
      </c>
      <c r="L15" s="212"/>
    </row>
    <row r="16" spans="1:12" s="7" customFormat="1" ht="15" customHeight="1" x14ac:dyDescent="0.3">
      <c r="A16" s="149"/>
      <c r="B16" s="137"/>
      <c r="C16" s="141"/>
      <c r="D16" s="138" t="s">
        <v>29</v>
      </c>
      <c r="E16" s="187">
        <f>SUM(E15-E14)</f>
        <v>0</v>
      </c>
      <c r="F16" s="176">
        <f>SUM(F15-F14)</f>
        <v>0</v>
      </c>
      <c r="G16" s="177">
        <f>SUM(G15-G14)</f>
        <v>0</v>
      </c>
      <c r="H16" s="182">
        <f>SUM(H15-H14)</f>
        <v>0</v>
      </c>
      <c r="L16" s="212"/>
    </row>
    <row r="17" spans="1:12" s="7" customFormat="1" ht="15" customHeight="1" x14ac:dyDescent="0.3">
      <c r="A17" s="149"/>
      <c r="B17" s="137"/>
      <c r="C17" s="137" t="s">
        <v>115</v>
      </c>
      <c r="D17" s="138" t="s">
        <v>27</v>
      </c>
      <c r="E17" s="240"/>
      <c r="F17" s="140"/>
      <c r="G17" s="214">
        <v>657491</v>
      </c>
      <c r="H17" s="181">
        <f t="shared" si="0"/>
        <v>657491</v>
      </c>
      <c r="L17" s="212"/>
    </row>
    <row r="18" spans="1:12" s="7" customFormat="1" ht="15" customHeight="1" x14ac:dyDescent="0.3">
      <c r="A18" s="149"/>
      <c r="B18" s="137"/>
      <c r="C18" s="137"/>
      <c r="D18" s="138" t="s">
        <v>28</v>
      </c>
      <c r="E18" s="139"/>
      <c r="F18" s="139"/>
      <c r="G18" s="214">
        <v>657491</v>
      </c>
      <c r="H18" s="181">
        <f t="shared" si="0"/>
        <v>657491</v>
      </c>
      <c r="L18" s="212"/>
    </row>
    <row r="19" spans="1:12" s="7" customFormat="1" ht="15" customHeight="1" thickBot="1" x14ac:dyDescent="0.35">
      <c r="A19" s="196"/>
      <c r="B19" s="197"/>
      <c r="C19" s="197"/>
      <c r="D19" s="198" t="s">
        <v>29</v>
      </c>
      <c r="E19" s="206"/>
      <c r="F19" s="208"/>
      <c r="G19" s="242">
        <v>0</v>
      </c>
      <c r="H19" s="209">
        <f t="shared" si="0"/>
        <v>0</v>
      </c>
      <c r="L19" s="212"/>
    </row>
    <row r="20" spans="1:12" ht="15" customHeight="1" x14ac:dyDescent="0.3">
      <c r="A20" s="149" t="s">
        <v>17</v>
      </c>
      <c r="B20" s="137" t="s">
        <v>17</v>
      </c>
      <c r="C20" s="137" t="s">
        <v>34</v>
      </c>
      <c r="D20" s="138" t="s">
        <v>27</v>
      </c>
      <c r="E20" s="140">
        <v>0</v>
      </c>
      <c r="F20" s="140">
        <v>0</v>
      </c>
      <c r="G20" s="179">
        <v>0</v>
      </c>
      <c r="H20" s="181">
        <f t="shared" si="0"/>
        <v>0</v>
      </c>
    </row>
    <row r="21" spans="1:12" ht="15" customHeight="1" x14ac:dyDescent="0.3">
      <c r="A21" s="149"/>
      <c r="B21" s="137"/>
      <c r="C21" s="137"/>
      <c r="D21" s="138" t="s">
        <v>28</v>
      </c>
      <c r="E21" s="140">
        <v>51586</v>
      </c>
      <c r="F21" s="140">
        <v>166</v>
      </c>
      <c r="G21" s="180">
        <v>97</v>
      </c>
      <c r="H21" s="181">
        <f t="shared" si="0"/>
        <v>51849</v>
      </c>
    </row>
    <row r="22" spans="1:12" ht="15" customHeight="1" x14ac:dyDescent="0.3">
      <c r="A22" s="149"/>
      <c r="B22" s="137"/>
      <c r="C22" s="141"/>
      <c r="D22" s="138" t="s">
        <v>29</v>
      </c>
      <c r="E22" s="187">
        <f>SUM(E21-E20)</f>
        <v>51586</v>
      </c>
      <c r="F22" s="187">
        <f>SUM(F21-F20)</f>
        <v>166</v>
      </c>
      <c r="G22" s="243">
        <f>SUM(G21-G20)</f>
        <v>97</v>
      </c>
      <c r="H22" s="181">
        <f t="shared" si="0"/>
        <v>51849</v>
      </c>
    </row>
    <row r="23" spans="1:12" ht="15" customHeight="1" x14ac:dyDescent="0.3">
      <c r="A23" s="149"/>
      <c r="B23" s="137"/>
      <c r="C23" s="137" t="s">
        <v>35</v>
      </c>
      <c r="D23" s="138" t="s">
        <v>27</v>
      </c>
      <c r="E23" s="240"/>
      <c r="F23" s="241">
        <v>50000</v>
      </c>
      <c r="G23" s="244"/>
      <c r="H23" s="181">
        <f t="shared" si="0"/>
        <v>50000</v>
      </c>
    </row>
    <row r="24" spans="1:12" ht="15" customHeight="1" x14ac:dyDescent="0.3">
      <c r="A24" s="149"/>
      <c r="B24" s="137"/>
      <c r="C24" s="137"/>
      <c r="D24" s="138" t="s">
        <v>28</v>
      </c>
      <c r="E24" s="139"/>
      <c r="F24" s="140">
        <v>0</v>
      </c>
      <c r="G24" s="179"/>
      <c r="H24" s="181">
        <f t="shared" si="0"/>
        <v>0</v>
      </c>
    </row>
    <row r="25" spans="1:12" ht="15" customHeight="1" thickBot="1" x14ac:dyDescent="0.35">
      <c r="A25" s="149"/>
      <c r="B25" s="137"/>
      <c r="C25" s="137"/>
      <c r="D25" s="186" t="s">
        <v>29</v>
      </c>
      <c r="E25" s="216"/>
      <c r="F25" s="187">
        <f>SUM(F24-F23)</f>
        <v>-50000</v>
      </c>
      <c r="G25" s="217"/>
      <c r="H25" s="209">
        <f t="shared" si="0"/>
        <v>-50000</v>
      </c>
    </row>
    <row r="26" spans="1:12" ht="15" customHeight="1" x14ac:dyDescent="0.3">
      <c r="A26" s="541" t="s">
        <v>53</v>
      </c>
      <c r="B26" s="542"/>
      <c r="C26" s="543"/>
      <c r="D26" s="188" t="s">
        <v>27</v>
      </c>
      <c r="E26" s="189">
        <f t="shared" ref="E26:H27" si="1">SUM(E5+E8+E11+E14+E17+E20+E23)</f>
        <v>202152504</v>
      </c>
      <c r="F26" s="189">
        <f t="shared" si="1"/>
        <v>217628</v>
      </c>
      <c r="G26" s="245">
        <f t="shared" si="1"/>
        <v>3657491</v>
      </c>
      <c r="H26" s="248">
        <f t="shared" si="1"/>
        <v>206027623</v>
      </c>
    </row>
    <row r="27" spans="1:12" ht="15" customHeight="1" x14ac:dyDescent="0.3">
      <c r="A27" s="544"/>
      <c r="B27" s="545"/>
      <c r="C27" s="546"/>
      <c r="D27" s="142" t="s">
        <v>28</v>
      </c>
      <c r="E27" s="143">
        <f t="shared" si="1"/>
        <v>202164090</v>
      </c>
      <c r="F27" s="143">
        <f t="shared" si="1"/>
        <v>167794</v>
      </c>
      <c r="G27" s="246">
        <f t="shared" si="1"/>
        <v>3657588</v>
      </c>
      <c r="H27" s="249">
        <f t="shared" si="1"/>
        <v>205989472</v>
      </c>
    </row>
    <row r="28" spans="1:12" ht="15" customHeight="1" thickBot="1" x14ac:dyDescent="0.35">
      <c r="A28" s="547"/>
      <c r="B28" s="548"/>
      <c r="C28" s="549"/>
      <c r="D28" s="151" t="s">
        <v>29</v>
      </c>
      <c r="E28" s="239">
        <f>SUM(E27-E26)</f>
        <v>11586</v>
      </c>
      <c r="F28" s="239">
        <f>SUM(F27-F26)</f>
        <v>-49834</v>
      </c>
      <c r="G28" s="247">
        <f>SUM(G27-G26)</f>
        <v>97</v>
      </c>
      <c r="H28" s="250">
        <f>SUM(H27-H26)</f>
        <v>-38151</v>
      </c>
    </row>
  </sheetData>
  <mergeCells count="3">
    <mergeCell ref="A1:B1"/>
    <mergeCell ref="A2:H2"/>
    <mergeCell ref="A26:C2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8" firstPageNumber="12" orientation="landscape" useFirstPageNumber="1" r:id="rId1"/>
  <headerFooter>
    <oddFooter>&amp;C&amp;10&amp;P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workbookViewId="0">
      <selection activeCell="K36" sqref="K36"/>
    </sheetView>
  </sheetViews>
  <sheetFormatPr defaultRowHeight="13.5" x14ac:dyDescent="0.3"/>
  <cols>
    <col min="1" max="2" width="14.75" style="6" customWidth="1"/>
    <col min="3" max="3" width="21.375" style="6" bestFit="1" customWidth="1"/>
    <col min="4" max="4" width="6.125" style="6" customWidth="1"/>
    <col min="5" max="5" width="16" style="211" customWidth="1"/>
    <col min="6" max="6" width="16.125" style="211" customWidth="1"/>
    <col min="7" max="7" width="16" style="211" customWidth="1"/>
    <col min="8" max="8" width="16.125" style="211" customWidth="1"/>
    <col min="9" max="16384" width="9" style="6"/>
  </cols>
  <sheetData>
    <row r="1" spans="1:8" ht="24.95" customHeight="1" x14ac:dyDescent="0.3">
      <c r="A1" s="540" t="s">
        <v>109</v>
      </c>
      <c r="B1" s="540"/>
    </row>
    <row r="2" spans="1:8" ht="35.1" customHeight="1" x14ac:dyDescent="0.3">
      <c r="A2" s="550" t="s">
        <v>284</v>
      </c>
      <c r="B2" s="550"/>
      <c r="C2" s="550"/>
      <c r="D2" s="550"/>
      <c r="E2" s="550"/>
      <c r="F2" s="550"/>
      <c r="G2" s="550"/>
      <c r="H2" s="550"/>
    </row>
    <row r="3" spans="1:8" ht="15" customHeight="1" thickBot="1" x14ac:dyDescent="0.35">
      <c r="H3" s="221" t="s">
        <v>89</v>
      </c>
    </row>
    <row r="4" spans="1:8" s="7" customFormat="1" ht="24.95" customHeight="1" thickBot="1" x14ac:dyDescent="0.35">
      <c r="A4" s="218" t="s">
        <v>2</v>
      </c>
      <c r="B4" s="219" t="s">
        <v>3</v>
      </c>
      <c r="C4" s="219" t="s">
        <v>23</v>
      </c>
      <c r="D4" s="220" t="s">
        <v>24</v>
      </c>
      <c r="E4" s="222" t="s">
        <v>54</v>
      </c>
      <c r="F4" s="222" t="s">
        <v>25</v>
      </c>
      <c r="G4" s="223" t="s">
        <v>26</v>
      </c>
      <c r="H4" s="224" t="s">
        <v>22</v>
      </c>
    </row>
    <row r="5" spans="1:8" s="7" customFormat="1" ht="20.100000000000001" customHeight="1" x14ac:dyDescent="0.3">
      <c r="A5" s="149" t="s">
        <v>8</v>
      </c>
      <c r="B5" s="137" t="s">
        <v>9</v>
      </c>
      <c r="C5" s="137" t="s">
        <v>37</v>
      </c>
      <c r="D5" s="138" t="s">
        <v>27</v>
      </c>
      <c r="E5" s="210">
        <v>92735000</v>
      </c>
      <c r="F5" s="210"/>
      <c r="G5" s="214"/>
      <c r="H5" s="225">
        <f>SUM(E5:G5)</f>
        <v>92735000</v>
      </c>
    </row>
    <row r="6" spans="1:8" s="7" customFormat="1" ht="20.100000000000001" customHeight="1" x14ac:dyDescent="0.3">
      <c r="A6" s="149"/>
      <c r="B6" s="137"/>
      <c r="C6" s="137"/>
      <c r="D6" s="138" t="s">
        <v>28</v>
      </c>
      <c r="E6" s="210">
        <v>88467900</v>
      </c>
      <c r="F6" s="210"/>
      <c r="G6" s="214"/>
      <c r="H6" s="225">
        <f>SUM(E6:G6)</f>
        <v>88467900</v>
      </c>
    </row>
    <row r="7" spans="1:8" s="7" customFormat="1" ht="20.100000000000001" customHeight="1" x14ac:dyDescent="0.3">
      <c r="A7" s="149"/>
      <c r="B7" s="137"/>
      <c r="C7" s="141"/>
      <c r="D7" s="138" t="s">
        <v>29</v>
      </c>
      <c r="E7" s="227">
        <f>SUM(E6-E5)</f>
        <v>-4267100</v>
      </c>
      <c r="F7" s="227">
        <f>SUM(F6-F5)</f>
        <v>0</v>
      </c>
      <c r="G7" s="232">
        <f>SUM(G6-G5)</f>
        <v>0</v>
      </c>
      <c r="H7" s="347">
        <f>SUM(H6-H5)</f>
        <v>-4267100</v>
      </c>
    </row>
    <row r="8" spans="1:8" s="7" customFormat="1" ht="20.100000000000001" customHeight="1" x14ac:dyDescent="0.3">
      <c r="A8" s="149"/>
      <c r="B8" s="137"/>
      <c r="C8" s="137" t="s">
        <v>38</v>
      </c>
      <c r="D8" s="138" t="s">
        <v>27</v>
      </c>
      <c r="E8" s="210">
        <v>24465000</v>
      </c>
      <c r="F8" s="210">
        <v>0</v>
      </c>
      <c r="G8" s="214"/>
      <c r="H8" s="225">
        <f>SUM(E8:G8)</f>
        <v>24465000</v>
      </c>
    </row>
    <row r="9" spans="1:8" s="7" customFormat="1" ht="20.100000000000001" customHeight="1" x14ac:dyDescent="0.3">
      <c r="A9" s="149"/>
      <c r="B9" s="137"/>
      <c r="C9" s="137"/>
      <c r="D9" s="138" t="s">
        <v>28</v>
      </c>
      <c r="E9" s="210">
        <v>21489300</v>
      </c>
      <c r="F9" s="210">
        <v>0</v>
      </c>
      <c r="G9" s="214"/>
      <c r="H9" s="225">
        <f>SUM(E9:G9)</f>
        <v>21489300</v>
      </c>
    </row>
    <row r="10" spans="1:8" s="7" customFormat="1" ht="20.100000000000001" customHeight="1" x14ac:dyDescent="0.3">
      <c r="A10" s="149"/>
      <c r="B10" s="137"/>
      <c r="C10" s="141"/>
      <c r="D10" s="138" t="s">
        <v>29</v>
      </c>
      <c r="E10" s="227">
        <f>SUM(E9-E8)</f>
        <v>-2975700</v>
      </c>
      <c r="F10" s="227">
        <f>SUM(F9-F8)</f>
        <v>0</v>
      </c>
      <c r="G10" s="232">
        <f>SUM(G9-G8)</f>
        <v>0</v>
      </c>
      <c r="H10" s="347">
        <f>SUM(H9-H8)</f>
        <v>-2975700</v>
      </c>
    </row>
    <row r="11" spans="1:8" s="7" customFormat="1" ht="20.100000000000001" customHeight="1" x14ac:dyDescent="0.3">
      <c r="A11" s="149"/>
      <c r="B11" s="137"/>
      <c r="C11" s="137" t="s">
        <v>39</v>
      </c>
      <c r="D11" s="138" t="s">
        <v>27</v>
      </c>
      <c r="E11" s="210">
        <v>9810000</v>
      </c>
      <c r="F11" s="210"/>
      <c r="G11" s="214"/>
      <c r="H11" s="225">
        <f>SUM(E11:G11)</f>
        <v>9810000</v>
      </c>
    </row>
    <row r="12" spans="1:8" s="7" customFormat="1" ht="20.100000000000001" customHeight="1" x14ac:dyDescent="0.3">
      <c r="A12" s="149"/>
      <c r="B12" s="137"/>
      <c r="C12" s="137"/>
      <c r="D12" s="138" t="s">
        <v>28</v>
      </c>
      <c r="E12" s="210">
        <v>9213080</v>
      </c>
      <c r="F12" s="210"/>
      <c r="G12" s="214"/>
      <c r="H12" s="225">
        <f>SUM(E12:G12)</f>
        <v>9213080</v>
      </c>
    </row>
    <row r="13" spans="1:8" s="7" customFormat="1" ht="20.100000000000001" customHeight="1" x14ac:dyDescent="0.3">
      <c r="A13" s="149"/>
      <c r="B13" s="137"/>
      <c r="C13" s="141"/>
      <c r="D13" s="138" t="s">
        <v>29</v>
      </c>
      <c r="E13" s="227">
        <f>SUM(E12-E11)</f>
        <v>-596920</v>
      </c>
      <c r="F13" s="227">
        <f>SUM(F12-F11)</f>
        <v>0</v>
      </c>
      <c r="G13" s="214">
        <f>SUM(G12-G11)</f>
        <v>0</v>
      </c>
      <c r="H13" s="347">
        <f>SUM(H12-H11)</f>
        <v>-596920</v>
      </c>
    </row>
    <row r="14" spans="1:8" s="7" customFormat="1" ht="20.100000000000001" customHeight="1" x14ac:dyDescent="0.3">
      <c r="A14" s="149"/>
      <c r="B14" s="137"/>
      <c r="C14" s="137" t="s">
        <v>40</v>
      </c>
      <c r="D14" s="138" t="s">
        <v>27</v>
      </c>
      <c r="E14" s="210">
        <v>10701000</v>
      </c>
      <c r="F14" s="210">
        <v>0</v>
      </c>
      <c r="G14" s="214"/>
      <c r="H14" s="225">
        <f>SUM(E14:G14)</f>
        <v>10701000</v>
      </c>
    </row>
    <row r="15" spans="1:8" s="7" customFormat="1" ht="20.100000000000001" customHeight="1" x14ac:dyDescent="0.3">
      <c r="A15" s="149"/>
      <c r="B15" s="137"/>
      <c r="C15" s="137"/>
      <c r="D15" s="138" t="s">
        <v>28</v>
      </c>
      <c r="E15" s="210">
        <v>10650320</v>
      </c>
      <c r="F15" s="210">
        <v>0</v>
      </c>
      <c r="G15" s="214"/>
      <c r="H15" s="225">
        <f>SUM(E15:G15)</f>
        <v>10650320</v>
      </c>
    </row>
    <row r="16" spans="1:8" s="7" customFormat="1" ht="20.100000000000001" customHeight="1" x14ac:dyDescent="0.3">
      <c r="A16" s="149"/>
      <c r="B16" s="137"/>
      <c r="C16" s="141"/>
      <c r="D16" s="138" t="s">
        <v>29</v>
      </c>
      <c r="E16" s="227">
        <f>SUM(E15-E14)</f>
        <v>-50680</v>
      </c>
      <c r="F16" s="227">
        <f>SUM(F15-F14)</f>
        <v>0</v>
      </c>
      <c r="G16" s="232">
        <f>SUM(G15-G14)</f>
        <v>0</v>
      </c>
      <c r="H16" s="347">
        <f>SUM(H15-H14)</f>
        <v>-50680</v>
      </c>
    </row>
    <row r="17" spans="1:8" s="7" customFormat="1" ht="20.100000000000001" customHeight="1" x14ac:dyDescent="0.3">
      <c r="A17" s="238" t="s">
        <v>18</v>
      </c>
      <c r="B17" s="231" t="s">
        <v>18</v>
      </c>
      <c r="C17" s="137" t="s">
        <v>190</v>
      </c>
      <c r="D17" s="138" t="s">
        <v>27</v>
      </c>
      <c r="E17" s="210">
        <v>39794000</v>
      </c>
      <c r="F17" s="210">
        <v>167628</v>
      </c>
      <c r="G17" s="214">
        <v>657491</v>
      </c>
      <c r="H17" s="225">
        <f>SUM(E17:G17)</f>
        <v>40619119</v>
      </c>
    </row>
    <row r="18" spans="1:8" s="7" customFormat="1" ht="20.100000000000001" customHeight="1" x14ac:dyDescent="0.3">
      <c r="A18" s="149"/>
      <c r="B18" s="137"/>
      <c r="C18" s="137"/>
      <c r="D18" s="138" t="s">
        <v>28</v>
      </c>
      <c r="E18" s="210">
        <v>35525300</v>
      </c>
      <c r="F18" s="210">
        <v>0</v>
      </c>
      <c r="G18" s="214">
        <v>608500</v>
      </c>
      <c r="H18" s="225">
        <f>SUM(E18:G18)</f>
        <v>36133800</v>
      </c>
    </row>
    <row r="19" spans="1:8" s="7" customFormat="1" ht="20.100000000000001" customHeight="1" x14ac:dyDescent="0.3">
      <c r="A19" s="149"/>
      <c r="B19" s="137"/>
      <c r="C19" s="141"/>
      <c r="D19" s="138" t="s">
        <v>29</v>
      </c>
      <c r="E19" s="227">
        <f>SUM(E18-E17)</f>
        <v>-4268700</v>
      </c>
      <c r="F19" s="227">
        <f t="shared" ref="F19:G19" si="0">SUM(F18-F17)</f>
        <v>-167628</v>
      </c>
      <c r="G19" s="227">
        <f t="shared" si="0"/>
        <v>-48991</v>
      </c>
      <c r="H19" s="347">
        <f>SUM(H18-H17)</f>
        <v>-4485319</v>
      </c>
    </row>
    <row r="20" spans="1:8" s="7" customFormat="1" ht="20.100000000000001" customHeight="1" x14ac:dyDescent="0.3">
      <c r="A20" s="149"/>
      <c r="B20" s="137"/>
      <c r="C20" s="137" t="s">
        <v>194</v>
      </c>
      <c r="D20" s="138" t="s">
        <v>27</v>
      </c>
      <c r="E20" s="210">
        <v>10000000</v>
      </c>
      <c r="F20" s="210">
        <v>0</v>
      </c>
      <c r="G20" s="214">
        <v>0</v>
      </c>
      <c r="H20" s="225">
        <f>SUM(E20:G20)</f>
        <v>10000000</v>
      </c>
    </row>
    <row r="21" spans="1:8" s="7" customFormat="1" ht="20.100000000000001" customHeight="1" x14ac:dyDescent="0.3">
      <c r="A21" s="149"/>
      <c r="B21" s="137"/>
      <c r="C21" s="137" t="s">
        <v>195</v>
      </c>
      <c r="D21" s="138" t="s">
        <v>28</v>
      </c>
      <c r="E21" s="210">
        <v>9596250</v>
      </c>
      <c r="F21" s="210">
        <v>0</v>
      </c>
      <c r="G21" s="214">
        <v>0</v>
      </c>
      <c r="H21" s="225">
        <f>SUM(E21:G21)</f>
        <v>9596250</v>
      </c>
    </row>
    <row r="22" spans="1:8" s="7" customFormat="1" ht="20.100000000000001" customHeight="1" x14ac:dyDescent="0.3">
      <c r="A22" s="149"/>
      <c r="B22" s="137"/>
      <c r="C22" s="141"/>
      <c r="D22" s="138" t="s">
        <v>29</v>
      </c>
      <c r="E22" s="227">
        <f>SUM(E21-E20)</f>
        <v>-403750</v>
      </c>
      <c r="F22" s="227">
        <f>SUM(F21-F20)</f>
        <v>0</v>
      </c>
      <c r="G22" s="232">
        <v>0</v>
      </c>
      <c r="H22" s="347">
        <f>SUM(H21-H20)</f>
        <v>-403750</v>
      </c>
    </row>
    <row r="23" spans="1:8" s="7" customFormat="1" ht="20.100000000000001" customHeight="1" x14ac:dyDescent="0.3">
      <c r="A23" s="149"/>
      <c r="B23" s="137"/>
      <c r="C23" s="137" t="s">
        <v>196</v>
      </c>
      <c r="D23" s="138" t="s">
        <v>27</v>
      </c>
      <c r="E23" s="210">
        <v>0</v>
      </c>
      <c r="F23" s="210">
        <v>0</v>
      </c>
      <c r="G23" s="214">
        <v>3000000</v>
      </c>
      <c r="H23" s="225">
        <f>SUM(E23:G23)</f>
        <v>3000000</v>
      </c>
    </row>
    <row r="24" spans="1:8" s="7" customFormat="1" ht="20.100000000000001" customHeight="1" x14ac:dyDescent="0.3">
      <c r="A24" s="149"/>
      <c r="B24" s="137"/>
      <c r="C24" s="137"/>
      <c r="D24" s="138" t="s">
        <v>28</v>
      </c>
      <c r="E24" s="210">
        <v>0</v>
      </c>
      <c r="F24" s="210">
        <v>0</v>
      </c>
      <c r="G24" s="214">
        <v>3000000</v>
      </c>
      <c r="H24" s="225">
        <f>SUM(E24:G24)</f>
        <v>3000000</v>
      </c>
    </row>
    <row r="25" spans="1:8" s="7" customFormat="1" ht="20.100000000000001" customHeight="1" x14ac:dyDescent="0.3">
      <c r="A25" s="149"/>
      <c r="B25" s="137"/>
      <c r="C25" s="137"/>
      <c r="D25" s="138" t="s">
        <v>29</v>
      </c>
      <c r="E25" s="227">
        <f>SUM(E24-E23)</f>
        <v>0</v>
      </c>
      <c r="F25" s="227">
        <f>SUM(F24-F23)</f>
        <v>0</v>
      </c>
      <c r="G25" s="232">
        <f>SUM(G24-G23)</f>
        <v>0</v>
      </c>
      <c r="H25" s="233">
        <f>SUM(H24-H23)</f>
        <v>0</v>
      </c>
    </row>
    <row r="26" spans="1:8" s="7" customFormat="1" ht="20.100000000000001" customHeight="1" x14ac:dyDescent="0.3">
      <c r="A26" s="238" t="s">
        <v>20</v>
      </c>
      <c r="B26" s="231" t="s">
        <v>20</v>
      </c>
      <c r="C26" s="231" t="s">
        <v>20</v>
      </c>
      <c r="D26" s="138" t="s">
        <v>27</v>
      </c>
      <c r="E26" s="210">
        <v>0</v>
      </c>
      <c r="F26" s="210">
        <v>50000</v>
      </c>
      <c r="G26" s="214"/>
      <c r="H26" s="225">
        <f>SUM(E26:G26)</f>
        <v>50000</v>
      </c>
    </row>
    <row r="27" spans="1:8" s="7" customFormat="1" ht="20.100000000000001" customHeight="1" x14ac:dyDescent="0.3">
      <c r="A27" s="149"/>
      <c r="B27" s="137"/>
      <c r="C27" s="137"/>
      <c r="D27" s="138" t="s">
        <v>28</v>
      </c>
      <c r="E27" s="210">
        <v>0</v>
      </c>
      <c r="F27" s="210">
        <v>0</v>
      </c>
      <c r="G27" s="214"/>
      <c r="H27" s="225">
        <f>SUM(E27:G27)</f>
        <v>0</v>
      </c>
    </row>
    <row r="28" spans="1:8" s="7" customFormat="1" ht="20.100000000000001" customHeight="1" x14ac:dyDescent="0.3">
      <c r="A28" s="150"/>
      <c r="B28" s="141"/>
      <c r="C28" s="141"/>
      <c r="D28" s="138" t="s">
        <v>29</v>
      </c>
      <c r="E28" s="227">
        <f>SUM(E27-E26)</f>
        <v>0</v>
      </c>
      <c r="F28" s="227">
        <f>SUM(F27-F26)</f>
        <v>-50000</v>
      </c>
      <c r="G28" s="232">
        <f>SUM(G27-G26)</f>
        <v>0</v>
      </c>
      <c r="H28" s="347">
        <f>SUM(H27-H26)</f>
        <v>-50000</v>
      </c>
    </row>
    <row r="29" spans="1:8" ht="20.100000000000001" customHeight="1" x14ac:dyDescent="0.3">
      <c r="A29" s="149" t="s">
        <v>21</v>
      </c>
      <c r="B29" s="137" t="s">
        <v>21</v>
      </c>
      <c r="C29" s="137" t="s">
        <v>52</v>
      </c>
      <c r="D29" s="138" t="s">
        <v>27</v>
      </c>
      <c r="E29" s="210">
        <v>0</v>
      </c>
      <c r="F29" s="210">
        <v>0</v>
      </c>
      <c r="G29" s="214">
        <v>0</v>
      </c>
      <c r="H29" s="225">
        <f>SUM(E29:G29)</f>
        <v>0</v>
      </c>
    </row>
    <row r="30" spans="1:8" ht="20.100000000000001" customHeight="1" x14ac:dyDescent="0.3">
      <c r="A30" s="149"/>
      <c r="B30" s="137"/>
      <c r="C30" s="137"/>
      <c r="D30" s="138" t="s">
        <v>28</v>
      </c>
      <c r="E30" s="210">
        <v>0</v>
      </c>
      <c r="F30" s="210">
        <v>0</v>
      </c>
      <c r="G30" s="214"/>
      <c r="H30" s="225">
        <f>SUM(E30:G30)</f>
        <v>0</v>
      </c>
    </row>
    <row r="31" spans="1:8" ht="20.100000000000001" customHeight="1" x14ac:dyDescent="0.3">
      <c r="A31" s="149"/>
      <c r="B31" s="137"/>
      <c r="C31" s="141"/>
      <c r="D31" s="138" t="s">
        <v>29</v>
      </c>
      <c r="E31" s="227">
        <f>SUM(E30-E29)</f>
        <v>0</v>
      </c>
      <c r="F31" s="227">
        <f>SUM(F30-F29)</f>
        <v>0</v>
      </c>
      <c r="G31" s="232">
        <f>SUM(G30-G29)</f>
        <v>0</v>
      </c>
      <c r="H31" s="347">
        <f>SUM(H30-H29)</f>
        <v>0</v>
      </c>
    </row>
    <row r="32" spans="1:8" ht="20.100000000000001" customHeight="1" x14ac:dyDescent="0.3">
      <c r="A32" s="149"/>
      <c r="B32" s="137"/>
      <c r="C32" s="137" t="s">
        <v>117</v>
      </c>
      <c r="D32" s="138" t="s">
        <v>27</v>
      </c>
      <c r="E32" s="210">
        <v>14647504</v>
      </c>
      <c r="F32" s="210">
        <v>0</v>
      </c>
      <c r="G32" s="214"/>
      <c r="H32" s="225">
        <f>SUM(E32:G32)</f>
        <v>14647504</v>
      </c>
    </row>
    <row r="33" spans="1:8" ht="20.100000000000001" customHeight="1" x14ac:dyDescent="0.3">
      <c r="A33" s="149"/>
      <c r="B33" s="137"/>
      <c r="C33" s="137"/>
      <c r="D33" s="138" t="s">
        <v>28</v>
      </c>
      <c r="E33" s="210">
        <v>14647504</v>
      </c>
      <c r="F33" s="210">
        <v>0</v>
      </c>
      <c r="G33" s="214"/>
      <c r="H33" s="225">
        <f>SUM(E33:G33)</f>
        <v>14647504</v>
      </c>
    </row>
    <row r="34" spans="1:8" ht="20.100000000000001" customHeight="1" thickBot="1" x14ac:dyDescent="0.35">
      <c r="A34" s="149"/>
      <c r="B34" s="137"/>
      <c r="C34" s="137"/>
      <c r="D34" s="186" t="s">
        <v>29</v>
      </c>
      <c r="E34" s="234">
        <f>SUM(E33-E32)</f>
        <v>0</v>
      </c>
      <c r="F34" s="234">
        <f>SUM(F33-F32)</f>
        <v>0</v>
      </c>
      <c r="G34" s="235">
        <f>SUM(G33-G32)</f>
        <v>0</v>
      </c>
      <c r="H34" s="236">
        <f>SUM(H33-H32)</f>
        <v>0</v>
      </c>
    </row>
    <row r="35" spans="1:8" ht="20.100000000000001" customHeight="1" x14ac:dyDescent="0.3">
      <c r="A35" s="541" t="s">
        <v>53</v>
      </c>
      <c r="B35" s="542"/>
      <c r="C35" s="543"/>
      <c r="D35" s="188" t="s">
        <v>27</v>
      </c>
      <c r="E35" s="237">
        <f t="shared" ref="E35:H36" si="1">SUM(E5+E8+E11+E14+E17+E20+E23+E26+E29+E32)</f>
        <v>202152504</v>
      </c>
      <c r="F35" s="237">
        <f t="shared" si="1"/>
        <v>217628</v>
      </c>
      <c r="G35" s="237">
        <f t="shared" si="1"/>
        <v>3657491</v>
      </c>
      <c r="H35" s="237">
        <f t="shared" si="1"/>
        <v>206027623</v>
      </c>
    </row>
    <row r="36" spans="1:8" ht="20.100000000000001" customHeight="1" x14ac:dyDescent="0.3">
      <c r="A36" s="544"/>
      <c r="B36" s="545"/>
      <c r="C36" s="546"/>
      <c r="D36" s="142" t="s">
        <v>28</v>
      </c>
      <c r="E36" s="226">
        <f t="shared" si="1"/>
        <v>189589654</v>
      </c>
      <c r="F36" s="226">
        <f t="shared" si="1"/>
        <v>0</v>
      </c>
      <c r="G36" s="226">
        <f t="shared" si="1"/>
        <v>3608500</v>
      </c>
      <c r="H36" s="226">
        <f t="shared" si="1"/>
        <v>193198154</v>
      </c>
    </row>
    <row r="37" spans="1:8" ht="20.100000000000001" customHeight="1" thickBot="1" x14ac:dyDescent="0.35">
      <c r="A37" s="547"/>
      <c r="B37" s="548"/>
      <c r="C37" s="549"/>
      <c r="D37" s="151" t="s">
        <v>29</v>
      </c>
      <c r="E37" s="359">
        <f>SUM(E36-E35)</f>
        <v>-12562850</v>
      </c>
      <c r="F37" s="359">
        <f>SUM(F36-F35)</f>
        <v>-217628</v>
      </c>
      <c r="G37" s="359">
        <f>SUM(G36-G35)</f>
        <v>-48991</v>
      </c>
      <c r="H37" s="359">
        <f>SUM(H36-H35)</f>
        <v>-12829469</v>
      </c>
    </row>
  </sheetData>
  <mergeCells count="3">
    <mergeCell ref="A1:B1"/>
    <mergeCell ref="A2:H2"/>
    <mergeCell ref="A35:C37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firstPageNumber="13" orientation="landscape" useFirstPageNumber="1" r:id="rId1"/>
  <headerFooter>
    <oddFooter>&amp;C&amp;10&amp;P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14" sqref="N14"/>
    </sheetView>
  </sheetViews>
  <sheetFormatPr defaultRowHeight="24.95" customHeight="1" x14ac:dyDescent="0.3"/>
  <cols>
    <col min="1" max="3" width="7.625" style="9" customWidth="1"/>
    <col min="4" max="4" width="6.5" style="9" customWidth="1"/>
    <col min="5" max="9" width="11" style="9" customWidth="1"/>
    <col min="10" max="10" width="17.75" style="9" customWidth="1"/>
    <col min="11" max="256" width="9" style="9"/>
    <col min="257" max="258" width="3.125" style="9" customWidth="1"/>
    <col min="259" max="259" width="18.875" style="9" customWidth="1"/>
    <col min="260" max="260" width="6.5" style="9" customWidth="1"/>
    <col min="261" max="265" width="11" style="9" customWidth="1"/>
    <col min="266" max="266" width="17.75" style="9" customWidth="1"/>
    <col min="267" max="512" width="9" style="9"/>
    <col min="513" max="514" width="3.125" style="9" customWidth="1"/>
    <col min="515" max="515" width="18.875" style="9" customWidth="1"/>
    <col min="516" max="516" width="6.5" style="9" customWidth="1"/>
    <col min="517" max="521" width="11" style="9" customWidth="1"/>
    <col min="522" max="522" width="17.75" style="9" customWidth="1"/>
    <col min="523" max="768" width="9" style="9"/>
    <col min="769" max="770" width="3.125" style="9" customWidth="1"/>
    <col min="771" max="771" width="18.875" style="9" customWidth="1"/>
    <col min="772" max="772" width="6.5" style="9" customWidth="1"/>
    <col min="773" max="777" width="11" style="9" customWidth="1"/>
    <col min="778" max="778" width="17.75" style="9" customWidth="1"/>
    <col min="779" max="1024" width="9" style="9"/>
    <col min="1025" max="1026" width="3.125" style="9" customWidth="1"/>
    <col min="1027" max="1027" width="18.875" style="9" customWidth="1"/>
    <col min="1028" max="1028" width="6.5" style="9" customWidth="1"/>
    <col min="1029" max="1033" width="11" style="9" customWidth="1"/>
    <col min="1034" max="1034" width="17.75" style="9" customWidth="1"/>
    <col min="1035" max="1280" width="9" style="9"/>
    <col min="1281" max="1282" width="3.125" style="9" customWidth="1"/>
    <col min="1283" max="1283" width="18.875" style="9" customWidth="1"/>
    <col min="1284" max="1284" width="6.5" style="9" customWidth="1"/>
    <col min="1285" max="1289" width="11" style="9" customWidth="1"/>
    <col min="1290" max="1290" width="17.75" style="9" customWidth="1"/>
    <col min="1291" max="1536" width="9" style="9"/>
    <col min="1537" max="1538" width="3.125" style="9" customWidth="1"/>
    <col min="1539" max="1539" width="18.875" style="9" customWidth="1"/>
    <col min="1540" max="1540" width="6.5" style="9" customWidth="1"/>
    <col min="1541" max="1545" width="11" style="9" customWidth="1"/>
    <col min="1546" max="1546" width="17.75" style="9" customWidth="1"/>
    <col min="1547" max="1792" width="9" style="9"/>
    <col min="1793" max="1794" width="3.125" style="9" customWidth="1"/>
    <col min="1795" max="1795" width="18.875" style="9" customWidth="1"/>
    <col min="1796" max="1796" width="6.5" style="9" customWidth="1"/>
    <col min="1797" max="1801" width="11" style="9" customWidth="1"/>
    <col min="1802" max="1802" width="17.75" style="9" customWidth="1"/>
    <col min="1803" max="2048" width="9" style="9"/>
    <col min="2049" max="2050" width="3.125" style="9" customWidth="1"/>
    <col min="2051" max="2051" width="18.875" style="9" customWidth="1"/>
    <col min="2052" max="2052" width="6.5" style="9" customWidth="1"/>
    <col min="2053" max="2057" width="11" style="9" customWidth="1"/>
    <col min="2058" max="2058" width="17.75" style="9" customWidth="1"/>
    <col min="2059" max="2304" width="9" style="9"/>
    <col min="2305" max="2306" width="3.125" style="9" customWidth="1"/>
    <col min="2307" max="2307" width="18.875" style="9" customWidth="1"/>
    <col min="2308" max="2308" width="6.5" style="9" customWidth="1"/>
    <col min="2309" max="2313" width="11" style="9" customWidth="1"/>
    <col min="2314" max="2314" width="17.75" style="9" customWidth="1"/>
    <col min="2315" max="2560" width="9" style="9"/>
    <col min="2561" max="2562" width="3.125" style="9" customWidth="1"/>
    <col min="2563" max="2563" width="18.875" style="9" customWidth="1"/>
    <col min="2564" max="2564" width="6.5" style="9" customWidth="1"/>
    <col min="2565" max="2569" width="11" style="9" customWidth="1"/>
    <col min="2570" max="2570" width="17.75" style="9" customWidth="1"/>
    <col min="2571" max="2816" width="9" style="9"/>
    <col min="2817" max="2818" width="3.125" style="9" customWidth="1"/>
    <col min="2819" max="2819" width="18.875" style="9" customWidth="1"/>
    <col min="2820" max="2820" width="6.5" style="9" customWidth="1"/>
    <col min="2821" max="2825" width="11" style="9" customWidth="1"/>
    <col min="2826" max="2826" width="17.75" style="9" customWidth="1"/>
    <col min="2827" max="3072" width="9" style="9"/>
    <col min="3073" max="3074" width="3.125" style="9" customWidth="1"/>
    <col min="3075" max="3075" width="18.875" style="9" customWidth="1"/>
    <col min="3076" max="3076" width="6.5" style="9" customWidth="1"/>
    <col min="3077" max="3081" width="11" style="9" customWidth="1"/>
    <col min="3082" max="3082" width="17.75" style="9" customWidth="1"/>
    <col min="3083" max="3328" width="9" style="9"/>
    <col min="3329" max="3330" width="3.125" style="9" customWidth="1"/>
    <col min="3331" max="3331" width="18.875" style="9" customWidth="1"/>
    <col min="3332" max="3332" width="6.5" style="9" customWidth="1"/>
    <col min="3333" max="3337" width="11" style="9" customWidth="1"/>
    <col min="3338" max="3338" width="17.75" style="9" customWidth="1"/>
    <col min="3339" max="3584" width="9" style="9"/>
    <col min="3585" max="3586" width="3.125" style="9" customWidth="1"/>
    <col min="3587" max="3587" width="18.875" style="9" customWidth="1"/>
    <col min="3588" max="3588" width="6.5" style="9" customWidth="1"/>
    <col min="3589" max="3593" width="11" style="9" customWidth="1"/>
    <col min="3594" max="3594" width="17.75" style="9" customWidth="1"/>
    <col min="3595" max="3840" width="9" style="9"/>
    <col min="3841" max="3842" width="3.125" style="9" customWidth="1"/>
    <col min="3843" max="3843" width="18.875" style="9" customWidth="1"/>
    <col min="3844" max="3844" width="6.5" style="9" customWidth="1"/>
    <col min="3845" max="3849" width="11" style="9" customWidth="1"/>
    <col min="3850" max="3850" width="17.75" style="9" customWidth="1"/>
    <col min="3851" max="4096" width="9" style="9"/>
    <col min="4097" max="4098" width="3.125" style="9" customWidth="1"/>
    <col min="4099" max="4099" width="18.875" style="9" customWidth="1"/>
    <col min="4100" max="4100" width="6.5" style="9" customWidth="1"/>
    <col min="4101" max="4105" width="11" style="9" customWidth="1"/>
    <col min="4106" max="4106" width="17.75" style="9" customWidth="1"/>
    <col min="4107" max="4352" width="9" style="9"/>
    <col min="4353" max="4354" width="3.125" style="9" customWidth="1"/>
    <col min="4355" max="4355" width="18.875" style="9" customWidth="1"/>
    <col min="4356" max="4356" width="6.5" style="9" customWidth="1"/>
    <col min="4357" max="4361" width="11" style="9" customWidth="1"/>
    <col min="4362" max="4362" width="17.75" style="9" customWidth="1"/>
    <col min="4363" max="4608" width="9" style="9"/>
    <col min="4609" max="4610" width="3.125" style="9" customWidth="1"/>
    <col min="4611" max="4611" width="18.875" style="9" customWidth="1"/>
    <col min="4612" max="4612" width="6.5" style="9" customWidth="1"/>
    <col min="4613" max="4617" width="11" style="9" customWidth="1"/>
    <col min="4618" max="4618" width="17.75" style="9" customWidth="1"/>
    <col min="4619" max="4864" width="9" style="9"/>
    <col min="4865" max="4866" width="3.125" style="9" customWidth="1"/>
    <col min="4867" max="4867" width="18.875" style="9" customWidth="1"/>
    <col min="4868" max="4868" width="6.5" style="9" customWidth="1"/>
    <col min="4869" max="4873" width="11" style="9" customWidth="1"/>
    <col min="4874" max="4874" width="17.75" style="9" customWidth="1"/>
    <col min="4875" max="5120" width="9" style="9"/>
    <col min="5121" max="5122" width="3.125" style="9" customWidth="1"/>
    <col min="5123" max="5123" width="18.875" style="9" customWidth="1"/>
    <col min="5124" max="5124" width="6.5" style="9" customWidth="1"/>
    <col min="5125" max="5129" width="11" style="9" customWidth="1"/>
    <col min="5130" max="5130" width="17.75" style="9" customWidth="1"/>
    <col min="5131" max="5376" width="9" style="9"/>
    <col min="5377" max="5378" width="3.125" style="9" customWidth="1"/>
    <col min="5379" max="5379" width="18.875" style="9" customWidth="1"/>
    <col min="5380" max="5380" width="6.5" style="9" customWidth="1"/>
    <col min="5381" max="5385" width="11" style="9" customWidth="1"/>
    <col min="5386" max="5386" width="17.75" style="9" customWidth="1"/>
    <col min="5387" max="5632" width="9" style="9"/>
    <col min="5633" max="5634" width="3.125" style="9" customWidth="1"/>
    <col min="5635" max="5635" width="18.875" style="9" customWidth="1"/>
    <col min="5636" max="5636" width="6.5" style="9" customWidth="1"/>
    <col min="5637" max="5641" width="11" style="9" customWidth="1"/>
    <col min="5642" max="5642" width="17.75" style="9" customWidth="1"/>
    <col min="5643" max="5888" width="9" style="9"/>
    <col min="5889" max="5890" width="3.125" style="9" customWidth="1"/>
    <col min="5891" max="5891" width="18.875" style="9" customWidth="1"/>
    <col min="5892" max="5892" width="6.5" style="9" customWidth="1"/>
    <col min="5893" max="5897" width="11" style="9" customWidth="1"/>
    <col min="5898" max="5898" width="17.75" style="9" customWidth="1"/>
    <col min="5899" max="6144" width="9" style="9"/>
    <col min="6145" max="6146" width="3.125" style="9" customWidth="1"/>
    <col min="6147" max="6147" width="18.875" style="9" customWidth="1"/>
    <col min="6148" max="6148" width="6.5" style="9" customWidth="1"/>
    <col min="6149" max="6153" width="11" style="9" customWidth="1"/>
    <col min="6154" max="6154" width="17.75" style="9" customWidth="1"/>
    <col min="6155" max="6400" width="9" style="9"/>
    <col min="6401" max="6402" width="3.125" style="9" customWidth="1"/>
    <col min="6403" max="6403" width="18.875" style="9" customWidth="1"/>
    <col min="6404" max="6404" width="6.5" style="9" customWidth="1"/>
    <col min="6405" max="6409" width="11" style="9" customWidth="1"/>
    <col min="6410" max="6410" width="17.75" style="9" customWidth="1"/>
    <col min="6411" max="6656" width="9" style="9"/>
    <col min="6657" max="6658" width="3.125" style="9" customWidth="1"/>
    <col min="6659" max="6659" width="18.875" style="9" customWidth="1"/>
    <col min="6660" max="6660" width="6.5" style="9" customWidth="1"/>
    <col min="6661" max="6665" width="11" style="9" customWidth="1"/>
    <col min="6666" max="6666" width="17.75" style="9" customWidth="1"/>
    <col min="6667" max="6912" width="9" style="9"/>
    <col min="6913" max="6914" width="3.125" style="9" customWidth="1"/>
    <col min="6915" max="6915" width="18.875" style="9" customWidth="1"/>
    <col min="6916" max="6916" width="6.5" style="9" customWidth="1"/>
    <col min="6917" max="6921" width="11" style="9" customWidth="1"/>
    <col min="6922" max="6922" width="17.75" style="9" customWidth="1"/>
    <col min="6923" max="7168" width="9" style="9"/>
    <col min="7169" max="7170" width="3.125" style="9" customWidth="1"/>
    <col min="7171" max="7171" width="18.875" style="9" customWidth="1"/>
    <col min="7172" max="7172" width="6.5" style="9" customWidth="1"/>
    <col min="7173" max="7177" width="11" style="9" customWidth="1"/>
    <col min="7178" max="7178" width="17.75" style="9" customWidth="1"/>
    <col min="7179" max="7424" width="9" style="9"/>
    <col min="7425" max="7426" width="3.125" style="9" customWidth="1"/>
    <col min="7427" max="7427" width="18.875" style="9" customWidth="1"/>
    <col min="7428" max="7428" width="6.5" style="9" customWidth="1"/>
    <col min="7429" max="7433" width="11" style="9" customWidth="1"/>
    <col min="7434" max="7434" width="17.75" style="9" customWidth="1"/>
    <col min="7435" max="7680" width="9" style="9"/>
    <col min="7681" max="7682" width="3.125" style="9" customWidth="1"/>
    <col min="7683" max="7683" width="18.875" style="9" customWidth="1"/>
    <col min="7684" max="7684" width="6.5" style="9" customWidth="1"/>
    <col min="7685" max="7689" width="11" style="9" customWidth="1"/>
    <col min="7690" max="7690" width="17.75" style="9" customWidth="1"/>
    <col min="7691" max="7936" width="9" style="9"/>
    <col min="7937" max="7938" width="3.125" style="9" customWidth="1"/>
    <col min="7939" max="7939" width="18.875" style="9" customWidth="1"/>
    <col min="7940" max="7940" width="6.5" style="9" customWidth="1"/>
    <col min="7941" max="7945" width="11" style="9" customWidth="1"/>
    <col min="7946" max="7946" width="17.75" style="9" customWidth="1"/>
    <col min="7947" max="8192" width="9" style="9"/>
    <col min="8193" max="8194" width="3.125" style="9" customWidth="1"/>
    <col min="8195" max="8195" width="18.875" style="9" customWidth="1"/>
    <col min="8196" max="8196" width="6.5" style="9" customWidth="1"/>
    <col min="8197" max="8201" width="11" style="9" customWidth="1"/>
    <col min="8202" max="8202" width="17.75" style="9" customWidth="1"/>
    <col min="8203" max="8448" width="9" style="9"/>
    <col min="8449" max="8450" width="3.125" style="9" customWidth="1"/>
    <col min="8451" max="8451" width="18.875" style="9" customWidth="1"/>
    <col min="8452" max="8452" width="6.5" style="9" customWidth="1"/>
    <col min="8453" max="8457" width="11" style="9" customWidth="1"/>
    <col min="8458" max="8458" width="17.75" style="9" customWidth="1"/>
    <col min="8459" max="8704" width="9" style="9"/>
    <col min="8705" max="8706" width="3.125" style="9" customWidth="1"/>
    <col min="8707" max="8707" width="18.875" style="9" customWidth="1"/>
    <col min="8708" max="8708" width="6.5" style="9" customWidth="1"/>
    <col min="8709" max="8713" width="11" style="9" customWidth="1"/>
    <col min="8714" max="8714" width="17.75" style="9" customWidth="1"/>
    <col min="8715" max="8960" width="9" style="9"/>
    <col min="8961" max="8962" width="3.125" style="9" customWidth="1"/>
    <col min="8963" max="8963" width="18.875" style="9" customWidth="1"/>
    <col min="8964" max="8964" width="6.5" style="9" customWidth="1"/>
    <col min="8965" max="8969" width="11" style="9" customWidth="1"/>
    <col min="8970" max="8970" width="17.75" style="9" customWidth="1"/>
    <col min="8971" max="9216" width="9" style="9"/>
    <col min="9217" max="9218" width="3.125" style="9" customWidth="1"/>
    <col min="9219" max="9219" width="18.875" style="9" customWidth="1"/>
    <col min="9220" max="9220" width="6.5" style="9" customWidth="1"/>
    <col min="9221" max="9225" width="11" style="9" customWidth="1"/>
    <col min="9226" max="9226" width="17.75" style="9" customWidth="1"/>
    <col min="9227" max="9472" width="9" style="9"/>
    <col min="9473" max="9474" width="3.125" style="9" customWidth="1"/>
    <col min="9475" max="9475" width="18.875" style="9" customWidth="1"/>
    <col min="9476" max="9476" width="6.5" style="9" customWidth="1"/>
    <col min="9477" max="9481" width="11" style="9" customWidth="1"/>
    <col min="9482" max="9482" width="17.75" style="9" customWidth="1"/>
    <col min="9483" max="9728" width="9" style="9"/>
    <col min="9729" max="9730" width="3.125" style="9" customWidth="1"/>
    <col min="9731" max="9731" width="18.875" style="9" customWidth="1"/>
    <col min="9732" max="9732" width="6.5" style="9" customWidth="1"/>
    <col min="9733" max="9737" width="11" style="9" customWidth="1"/>
    <col min="9738" max="9738" width="17.75" style="9" customWidth="1"/>
    <col min="9739" max="9984" width="9" style="9"/>
    <col min="9985" max="9986" width="3.125" style="9" customWidth="1"/>
    <col min="9987" max="9987" width="18.875" style="9" customWidth="1"/>
    <col min="9988" max="9988" width="6.5" style="9" customWidth="1"/>
    <col min="9989" max="9993" width="11" style="9" customWidth="1"/>
    <col min="9994" max="9994" width="17.75" style="9" customWidth="1"/>
    <col min="9995" max="10240" width="9" style="9"/>
    <col min="10241" max="10242" width="3.125" style="9" customWidth="1"/>
    <col min="10243" max="10243" width="18.875" style="9" customWidth="1"/>
    <col min="10244" max="10244" width="6.5" style="9" customWidth="1"/>
    <col min="10245" max="10249" width="11" style="9" customWidth="1"/>
    <col min="10250" max="10250" width="17.75" style="9" customWidth="1"/>
    <col min="10251" max="10496" width="9" style="9"/>
    <col min="10497" max="10498" width="3.125" style="9" customWidth="1"/>
    <col min="10499" max="10499" width="18.875" style="9" customWidth="1"/>
    <col min="10500" max="10500" width="6.5" style="9" customWidth="1"/>
    <col min="10501" max="10505" width="11" style="9" customWidth="1"/>
    <col min="10506" max="10506" width="17.75" style="9" customWidth="1"/>
    <col min="10507" max="10752" width="9" style="9"/>
    <col min="10753" max="10754" width="3.125" style="9" customWidth="1"/>
    <col min="10755" max="10755" width="18.875" style="9" customWidth="1"/>
    <col min="10756" max="10756" width="6.5" style="9" customWidth="1"/>
    <col min="10757" max="10761" width="11" style="9" customWidth="1"/>
    <col min="10762" max="10762" width="17.75" style="9" customWidth="1"/>
    <col min="10763" max="11008" width="9" style="9"/>
    <col min="11009" max="11010" width="3.125" style="9" customWidth="1"/>
    <col min="11011" max="11011" width="18.875" style="9" customWidth="1"/>
    <col min="11012" max="11012" width="6.5" style="9" customWidth="1"/>
    <col min="11013" max="11017" width="11" style="9" customWidth="1"/>
    <col min="11018" max="11018" width="17.75" style="9" customWidth="1"/>
    <col min="11019" max="11264" width="9" style="9"/>
    <col min="11265" max="11266" width="3.125" style="9" customWidth="1"/>
    <col min="11267" max="11267" width="18.875" style="9" customWidth="1"/>
    <col min="11268" max="11268" width="6.5" style="9" customWidth="1"/>
    <col min="11269" max="11273" width="11" style="9" customWidth="1"/>
    <col min="11274" max="11274" width="17.75" style="9" customWidth="1"/>
    <col min="11275" max="11520" width="9" style="9"/>
    <col min="11521" max="11522" width="3.125" style="9" customWidth="1"/>
    <col min="11523" max="11523" width="18.875" style="9" customWidth="1"/>
    <col min="11524" max="11524" width="6.5" style="9" customWidth="1"/>
    <col min="11525" max="11529" width="11" style="9" customWidth="1"/>
    <col min="11530" max="11530" width="17.75" style="9" customWidth="1"/>
    <col min="11531" max="11776" width="9" style="9"/>
    <col min="11777" max="11778" width="3.125" style="9" customWidth="1"/>
    <col min="11779" max="11779" width="18.875" style="9" customWidth="1"/>
    <col min="11780" max="11780" width="6.5" style="9" customWidth="1"/>
    <col min="11781" max="11785" width="11" style="9" customWidth="1"/>
    <col min="11786" max="11786" width="17.75" style="9" customWidth="1"/>
    <col min="11787" max="12032" width="9" style="9"/>
    <col min="12033" max="12034" width="3.125" style="9" customWidth="1"/>
    <col min="12035" max="12035" width="18.875" style="9" customWidth="1"/>
    <col min="12036" max="12036" width="6.5" style="9" customWidth="1"/>
    <col min="12037" max="12041" width="11" style="9" customWidth="1"/>
    <col min="12042" max="12042" width="17.75" style="9" customWidth="1"/>
    <col min="12043" max="12288" width="9" style="9"/>
    <col min="12289" max="12290" width="3.125" style="9" customWidth="1"/>
    <col min="12291" max="12291" width="18.875" style="9" customWidth="1"/>
    <col min="12292" max="12292" width="6.5" style="9" customWidth="1"/>
    <col min="12293" max="12297" width="11" style="9" customWidth="1"/>
    <col min="12298" max="12298" width="17.75" style="9" customWidth="1"/>
    <col min="12299" max="12544" width="9" style="9"/>
    <col min="12545" max="12546" width="3.125" style="9" customWidth="1"/>
    <col min="12547" max="12547" width="18.875" style="9" customWidth="1"/>
    <col min="12548" max="12548" width="6.5" style="9" customWidth="1"/>
    <col min="12549" max="12553" width="11" style="9" customWidth="1"/>
    <col min="12554" max="12554" width="17.75" style="9" customWidth="1"/>
    <col min="12555" max="12800" width="9" style="9"/>
    <col min="12801" max="12802" width="3.125" style="9" customWidth="1"/>
    <col min="12803" max="12803" width="18.875" style="9" customWidth="1"/>
    <col min="12804" max="12804" width="6.5" style="9" customWidth="1"/>
    <col min="12805" max="12809" width="11" style="9" customWidth="1"/>
    <col min="12810" max="12810" width="17.75" style="9" customWidth="1"/>
    <col min="12811" max="13056" width="9" style="9"/>
    <col min="13057" max="13058" width="3.125" style="9" customWidth="1"/>
    <col min="13059" max="13059" width="18.875" style="9" customWidth="1"/>
    <col min="13060" max="13060" width="6.5" style="9" customWidth="1"/>
    <col min="13061" max="13065" width="11" style="9" customWidth="1"/>
    <col min="13066" max="13066" width="17.75" style="9" customWidth="1"/>
    <col min="13067" max="13312" width="9" style="9"/>
    <col min="13313" max="13314" width="3.125" style="9" customWidth="1"/>
    <col min="13315" max="13315" width="18.875" style="9" customWidth="1"/>
    <col min="13316" max="13316" width="6.5" style="9" customWidth="1"/>
    <col min="13317" max="13321" width="11" style="9" customWidth="1"/>
    <col min="13322" max="13322" width="17.75" style="9" customWidth="1"/>
    <col min="13323" max="13568" width="9" style="9"/>
    <col min="13569" max="13570" width="3.125" style="9" customWidth="1"/>
    <col min="13571" max="13571" width="18.875" style="9" customWidth="1"/>
    <col min="13572" max="13572" width="6.5" style="9" customWidth="1"/>
    <col min="13573" max="13577" width="11" style="9" customWidth="1"/>
    <col min="13578" max="13578" width="17.75" style="9" customWidth="1"/>
    <col min="13579" max="13824" width="9" style="9"/>
    <col min="13825" max="13826" width="3.125" style="9" customWidth="1"/>
    <col min="13827" max="13827" width="18.875" style="9" customWidth="1"/>
    <col min="13828" max="13828" width="6.5" style="9" customWidth="1"/>
    <col min="13829" max="13833" width="11" style="9" customWidth="1"/>
    <col min="13834" max="13834" width="17.75" style="9" customWidth="1"/>
    <col min="13835" max="14080" width="9" style="9"/>
    <col min="14081" max="14082" width="3.125" style="9" customWidth="1"/>
    <col min="14083" max="14083" width="18.875" style="9" customWidth="1"/>
    <col min="14084" max="14084" width="6.5" style="9" customWidth="1"/>
    <col min="14085" max="14089" width="11" style="9" customWidth="1"/>
    <col min="14090" max="14090" width="17.75" style="9" customWidth="1"/>
    <col min="14091" max="14336" width="9" style="9"/>
    <col min="14337" max="14338" width="3.125" style="9" customWidth="1"/>
    <col min="14339" max="14339" width="18.875" style="9" customWidth="1"/>
    <col min="14340" max="14340" width="6.5" style="9" customWidth="1"/>
    <col min="14341" max="14345" width="11" style="9" customWidth="1"/>
    <col min="14346" max="14346" width="17.75" style="9" customWidth="1"/>
    <col min="14347" max="14592" width="9" style="9"/>
    <col min="14593" max="14594" width="3.125" style="9" customWidth="1"/>
    <col min="14595" max="14595" width="18.875" style="9" customWidth="1"/>
    <col min="14596" max="14596" width="6.5" style="9" customWidth="1"/>
    <col min="14597" max="14601" width="11" style="9" customWidth="1"/>
    <col min="14602" max="14602" width="17.75" style="9" customWidth="1"/>
    <col min="14603" max="14848" width="9" style="9"/>
    <col min="14849" max="14850" width="3.125" style="9" customWidth="1"/>
    <col min="14851" max="14851" width="18.875" style="9" customWidth="1"/>
    <col min="14852" max="14852" width="6.5" style="9" customWidth="1"/>
    <col min="14853" max="14857" width="11" style="9" customWidth="1"/>
    <col min="14858" max="14858" width="17.75" style="9" customWidth="1"/>
    <col min="14859" max="15104" width="9" style="9"/>
    <col min="15105" max="15106" width="3.125" style="9" customWidth="1"/>
    <col min="15107" max="15107" width="18.875" style="9" customWidth="1"/>
    <col min="15108" max="15108" width="6.5" style="9" customWidth="1"/>
    <col min="15109" max="15113" width="11" style="9" customWidth="1"/>
    <col min="15114" max="15114" width="17.75" style="9" customWidth="1"/>
    <col min="15115" max="15360" width="9" style="9"/>
    <col min="15361" max="15362" width="3.125" style="9" customWidth="1"/>
    <col min="15363" max="15363" width="18.875" style="9" customWidth="1"/>
    <col min="15364" max="15364" width="6.5" style="9" customWidth="1"/>
    <col min="15365" max="15369" width="11" style="9" customWidth="1"/>
    <col min="15370" max="15370" width="17.75" style="9" customWidth="1"/>
    <col min="15371" max="15616" width="9" style="9"/>
    <col min="15617" max="15618" width="3.125" style="9" customWidth="1"/>
    <col min="15619" max="15619" width="18.875" style="9" customWidth="1"/>
    <col min="15620" max="15620" width="6.5" style="9" customWidth="1"/>
    <col min="15621" max="15625" width="11" style="9" customWidth="1"/>
    <col min="15626" max="15626" width="17.75" style="9" customWidth="1"/>
    <col min="15627" max="15872" width="9" style="9"/>
    <col min="15873" max="15874" width="3.125" style="9" customWidth="1"/>
    <col min="15875" max="15875" width="18.875" style="9" customWidth="1"/>
    <col min="15876" max="15876" width="6.5" style="9" customWidth="1"/>
    <col min="15877" max="15881" width="11" style="9" customWidth="1"/>
    <col min="15882" max="15882" width="17.75" style="9" customWidth="1"/>
    <col min="15883" max="16128" width="9" style="9"/>
    <col min="16129" max="16130" width="3.125" style="9" customWidth="1"/>
    <col min="16131" max="16131" width="18.875" style="9" customWidth="1"/>
    <col min="16132" max="16132" width="6.5" style="9" customWidth="1"/>
    <col min="16133" max="16137" width="11" style="9" customWidth="1"/>
    <col min="16138" max="16138" width="17.75" style="9" customWidth="1"/>
    <col min="16139" max="16384" width="9" style="9"/>
  </cols>
  <sheetData>
    <row r="1" spans="1:10" ht="24.95" customHeight="1" x14ac:dyDescent="0.3">
      <c r="A1" s="553" t="s">
        <v>91</v>
      </c>
      <c r="B1" s="553"/>
      <c r="C1" s="553"/>
      <c r="D1" s="553"/>
      <c r="E1" s="553"/>
      <c r="F1" s="553"/>
      <c r="G1" s="553"/>
      <c r="H1" s="553"/>
      <c r="I1" s="553"/>
      <c r="J1" s="553"/>
    </row>
    <row r="2" spans="1:10" s="10" customFormat="1" ht="35.1" customHeight="1" x14ac:dyDescent="0.3">
      <c r="A2" s="554" t="s">
        <v>55</v>
      </c>
      <c r="B2" s="554"/>
      <c r="C2" s="554"/>
      <c r="D2" s="554"/>
      <c r="E2" s="554"/>
      <c r="F2" s="554"/>
      <c r="G2" s="554"/>
      <c r="H2" s="554"/>
      <c r="I2" s="554"/>
      <c r="J2" s="554"/>
    </row>
    <row r="3" spans="1:10" s="10" customFormat="1" ht="20.100000000000001" customHeight="1" thickBot="1" x14ac:dyDescent="0.35">
      <c r="A3" s="555" t="s">
        <v>56</v>
      </c>
      <c r="B3" s="555"/>
      <c r="C3" s="555"/>
      <c r="D3" s="555"/>
      <c r="E3" s="555"/>
      <c r="F3" s="555"/>
      <c r="G3" s="555"/>
      <c r="H3" s="555"/>
      <c r="I3" s="555"/>
      <c r="J3" s="555"/>
    </row>
    <row r="4" spans="1:10" s="11" customFormat="1" ht="24.95" customHeight="1" x14ac:dyDescent="0.3">
      <c r="A4" s="556" t="s">
        <v>57</v>
      </c>
      <c r="B4" s="557"/>
      <c r="C4" s="557"/>
      <c r="D4" s="558" t="s">
        <v>58</v>
      </c>
      <c r="E4" s="558" t="s">
        <v>59</v>
      </c>
      <c r="F4" s="558" t="s">
        <v>60</v>
      </c>
      <c r="G4" s="558" t="s">
        <v>61</v>
      </c>
      <c r="H4" s="558" t="s">
        <v>62</v>
      </c>
      <c r="I4" s="558" t="s">
        <v>63</v>
      </c>
      <c r="J4" s="551" t="s">
        <v>64</v>
      </c>
    </row>
    <row r="5" spans="1:10" s="11" customFormat="1" ht="24.95" customHeight="1" x14ac:dyDescent="0.3">
      <c r="A5" s="121" t="s">
        <v>65</v>
      </c>
      <c r="B5" s="122" t="s">
        <v>66</v>
      </c>
      <c r="C5" s="122" t="s">
        <v>67</v>
      </c>
      <c r="D5" s="559"/>
      <c r="E5" s="559"/>
      <c r="F5" s="559"/>
      <c r="G5" s="559"/>
      <c r="H5" s="559"/>
      <c r="I5" s="559"/>
      <c r="J5" s="552"/>
    </row>
    <row r="6" spans="1:10" s="20" customFormat="1" ht="32.1" customHeight="1" x14ac:dyDescent="0.3">
      <c r="A6" s="13"/>
      <c r="B6" s="14"/>
      <c r="C6" s="14"/>
      <c r="D6" s="15"/>
      <c r="E6" s="16" t="s">
        <v>68</v>
      </c>
      <c r="F6" s="17" t="s">
        <v>69</v>
      </c>
      <c r="G6" s="16" t="s">
        <v>70</v>
      </c>
      <c r="H6" s="16" t="s">
        <v>71</v>
      </c>
      <c r="I6" s="18"/>
      <c r="J6" s="19"/>
    </row>
    <row r="7" spans="1:10" s="20" customFormat="1" ht="32.1" customHeight="1" x14ac:dyDescent="0.3">
      <c r="A7" s="13"/>
      <c r="B7" s="14"/>
      <c r="C7" s="14"/>
      <c r="D7" s="15"/>
      <c r="E7" s="18"/>
      <c r="F7" s="21"/>
      <c r="G7" s="18"/>
      <c r="H7" s="18"/>
      <c r="I7" s="18"/>
      <c r="J7" s="19"/>
    </row>
    <row r="8" spans="1:10" s="20" customFormat="1" ht="32.1" customHeight="1" x14ac:dyDescent="0.3">
      <c r="A8" s="13"/>
      <c r="B8" s="14"/>
      <c r="C8" s="14"/>
      <c r="D8" s="15"/>
      <c r="E8" s="22"/>
      <c r="F8" s="21"/>
      <c r="G8" s="18"/>
      <c r="H8" s="18"/>
      <c r="I8" s="18"/>
      <c r="J8" s="23"/>
    </row>
    <row r="9" spans="1:10" s="20" customFormat="1" ht="32.1" customHeight="1" x14ac:dyDescent="0.3">
      <c r="A9" s="13"/>
      <c r="B9" s="14"/>
      <c r="C9" s="14"/>
      <c r="D9" s="15"/>
      <c r="E9" s="18"/>
      <c r="F9" s="24"/>
      <c r="G9" s="18"/>
      <c r="H9" s="18"/>
      <c r="I9" s="18"/>
      <c r="J9" s="19"/>
    </row>
    <row r="10" spans="1:10" s="20" customFormat="1" ht="32.1" customHeight="1" x14ac:dyDescent="0.3">
      <c r="A10" s="13"/>
      <c r="B10" s="14"/>
      <c r="C10" s="14"/>
      <c r="D10" s="15"/>
      <c r="E10" s="18"/>
      <c r="F10" s="25"/>
      <c r="G10" s="18"/>
      <c r="H10" s="18"/>
      <c r="I10" s="18"/>
      <c r="J10" s="19"/>
    </row>
    <row r="11" spans="1:10" s="20" customFormat="1" ht="32.1" customHeight="1" x14ac:dyDescent="0.3">
      <c r="A11" s="13"/>
      <c r="B11" s="14"/>
      <c r="C11" s="14"/>
      <c r="D11" s="15"/>
      <c r="E11" s="18"/>
      <c r="F11" s="18"/>
      <c r="G11" s="18"/>
      <c r="H11" s="18"/>
      <c r="I11" s="18"/>
      <c r="J11" s="19"/>
    </row>
    <row r="12" spans="1:10" s="20" customFormat="1" ht="32.1" customHeight="1" x14ac:dyDescent="0.3">
      <c r="A12" s="13"/>
      <c r="B12" s="14"/>
      <c r="C12" s="14"/>
      <c r="D12" s="15"/>
      <c r="E12" s="18"/>
      <c r="F12" s="21"/>
      <c r="G12" s="18"/>
      <c r="H12" s="18"/>
      <c r="I12" s="18"/>
      <c r="J12" s="19"/>
    </row>
    <row r="13" spans="1:10" s="20" customFormat="1" ht="32.1" customHeight="1" x14ac:dyDescent="0.3">
      <c r="A13" s="13"/>
      <c r="B13" s="14"/>
      <c r="C13" s="14"/>
      <c r="D13" s="15"/>
      <c r="E13" s="18"/>
      <c r="F13" s="21"/>
      <c r="G13" s="18"/>
      <c r="H13" s="18"/>
      <c r="I13" s="18"/>
      <c r="J13" s="19"/>
    </row>
    <row r="14" spans="1:10" s="20" customFormat="1" ht="32.1" customHeight="1" x14ac:dyDescent="0.3">
      <c r="A14" s="13"/>
      <c r="B14" s="14"/>
      <c r="C14" s="14"/>
      <c r="D14" s="15"/>
      <c r="E14" s="18"/>
      <c r="F14" s="24"/>
      <c r="G14" s="18"/>
      <c r="H14" s="18"/>
      <c r="I14" s="18"/>
      <c r="J14" s="19"/>
    </row>
    <row r="15" spans="1:10" s="20" customFormat="1" ht="32.1" customHeight="1" x14ac:dyDescent="0.3">
      <c r="A15" s="13"/>
      <c r="B15" s="14"/>
      <c r="C15" s="14"/>
      <c r="D15" s="15"/>
      <c r="E15" s="18"/>
      <c r="F15" s="18"/>
      <c r="G15" s="18"/>
      <c r="H15" s="18"/>
      <c r="I15" s="18"/>
      <c r="J15" s="19"/>
    </row>
    <row r="16" spans="1:10" s="20" customFormat="1" ht="32.1" customHeight="1" x14ac:dyDescent="0.3">
      <c r="A16" s="13"/>
      <c r="B16" s="14"/>
      <c r="C16" s="14"/>
      <c r="D16" s="15"/>
      <c r="E16" s="18"/>
      <c r="F16" s="21"/>
      <c r="G16" s="18"/>
      <c r="H16" s="18"/>
      <c r="I16" s="18"/>
      <c r="J16" s="19"/>
    </row>
    <row r="17" spans="1:10" s="20" customFormat="1" ht="32.1" customHeight="1" x14ac:dyDescent="0.3">
      <c r="A17" s="13"/>
      <c r="B17" s="14"/>
      <c r="C17" s="14"/>
      <c r="D17" s="15"/>
      <c r="E17" s="18"/>
      <c r="F17" s="24"/>
      <c r="G17" s="18"/>
      <c r="H17" s="18"/>
      <c r="I17" s="18"/>
      <c r="J17" s="19"/>
    </row>
    <row r="18" spans="1:10" s="20" customFormat="1" ht="32.1" customHeight="1" x14ac:dyDescent="0.3">
      <c r="A18" s="13"/>
      <c r="B18" s="14"/>
      <c r="C18" s="26"/>
      <c r="D18" s="15"/>
      <c r="E18" s="18"/>
      <c r="F18" s="18"/>
      <c r="G18" s="18"/>
      <c r="H18" s="18"/>
      <c r="I18" s="18"/>
      <c r="J18" s="19"/>
    </row>
    <row r="19" spans="1:10" s="20" customFormat="1" ht="32.1" customHeight="1" x14ac:dyDescent="0.3">
      <c r="A19" s="13"/>
      <c r="B19" s="14"/>
      <c r="C19" s="14"/>
      <c r="D19" s="15"/>
      <c r="E19" s="18"/>
      <c r="F19" s="21"/>
      <c r="G19" s="18"/>
      <c r="H19" s="18"/>
      <c r="I19" s="18"/>
      <c r="J19" s="19"/>
    </row>
    <row r="20" spans="1:10" s="20" customFormat="1" ht="32.1" customHeight="1" x14ac:dyDescent="0.3">
      <c r="A20" s="13"/>
      <c r="B20" s="14"/>
      <c r="C20" s="14"/>
      <c r="D20" s="15"/>
      <c r="E20" s="18"/>
      <c r="F20" s="24"/>
      <c r="G20" s="18"/>
      <c r="H20" s="18"/>
      <c r="I20" s="18"/>
      <c r="J20" s="19"/>
    </row>
    <row r="21" spans="1:10" s="20" customFormat="1" ht="32.1" customHeight="1" x14ac:dyDescent="0.3">
      <c r="A21" s="13"/>
      <c r="B21" s="14"/>
      <c r="C21" s="14"/>
      <c r="D21" s="15"/>
      <c r="E21" s="18"/>
      <c r="F21" s="18"/>
      <c r="G21" s="18"/>
      <c r="H21" s="18"/>
      <c r="I21" s="18"/>
      <c r="J21" s="19"/>
    </row>
    <row r="22" spans="1:10" s="20" customFormat="1" ht="32.1" customHeight="1" x14ac:dyDescent="0.3">
      <c r="A22" s="13"/>
      <c r="B22" s="14"/>
      <c r="C22" s="14"/>
      <c r="D22" s="15"/>
      <c r="E22" s="18"/>
      <c r="F22" s="18"/>
      <c r="G22" s="18"/>
      <c r="H22" s="18"/>
      <c r="I22" s="18"/>
      <c r="J22" s="19"/>
    </row>
    <row r="23" spans="1:10" s="20" customFormat="1" ht="32.1" customHeight="1" x14ac:dyDescent="0.3">
      <c r="A23" s="13"/>
      <c r="B23" s="14"/>
      <c r="C23" s="14"/>
      <c r="D23" s="15"/>
      <c r="E23" s="18"/>
      <c r="F23" s="21"/>
      <c r="G23" s="18"/>
      <c r="H23" s="18"/>
      <c r="I23" s="18"/>
      <c r="J23" s="19"/>
    </row>
    <row r="24" spans="1:10" s="20" customFormat="1" ht="32.1" customHeight="1" x14ac:dyDescent="0.3">
      <c r="A24" s="13"/>
      <c r="B24" s="14"/>
      <c r="C24" s="26"/>
      <c r="D24" s="15"/>
      <c r="E24" s="18"/>
      <c r="F24" s="24"/>
      <c r="G24" s="18"/>
      <c r="H24" s="18"/>
      <c r="I24" s="18"/>
      <c r="J24" s="19"/>
    </row>
    <row r="25" spans="1:10" s="20" customFormat="1" ht="32.1" customHeight="1" x14ac:dyDescent="0.3">
      <c r="A25" s="13"/>
      <c r="B25" s="14"/>
      <c r="C25" s="14"/>
      <c r="D25" s="15"/>
      <c r="E25" s="18"/>
      <c r="F25" s="18"/>
      <c r="G25" s="18"/>
      <c r="H25" s="18"/>
      <c r="I25" s="18"/>
      <c r="J25" s="19"/>
    </row>
    <row r="26" spans="1:10" s="20" customFormat="1" ht="32.1" customHeight="1" thickBot="1" x14ac:dyDescent="0.35">
      <c r="A26" s="27"/>
      <c r="B26" s="28"/>
      <c r="C26" s="28"/>
      <c r="D26" s="29"/>
      <c r="E26" s="30"/>
      <c r="F26" s="30"/>
      <c r="G26" s="30"/>
      <c r="H26" s="30"/>
      <c r="I26" s="30"/>
      <c r="J26" s="31"/>
    </row>
    <row r="27" spans="1:10" s="20" customFormat="1" ht="24.95" customHeight="1" x14ac:dyDescent="0.3"/>
    <row r="28" spans="1:10" s="32" customFormat="1" ht="24.95" customHeight="1" x14ac:dyDescent="0.3"/>
    <row r="29" spans="1:10" s="32" customFormat="1" ht="24.95" customHeight="1" x14ac:dyDescent="0.3"/>
    <row r="30" spans="1:10" s="32" customFormat="1" ht="24.95" customHeight="1" x14ac:dyDescent="0.3"/>
    <row r="31" spans="1:10" s="32" customFormat="1" ht="24.95" customHeight="1" x14ac:dyDescent="0.3"/>
    <row r="32" spans="1:10" s="32" customFormat="1" ht="24.95" customHeight="1" x14ac:dyDescent="0.3"/>
    <row r="33" s="32" customFormat="1" ht="24.95" customHeight="1" x14ac:dyDescent="0.3"/>
  </sheetData>
  <mergeCells count="11">
    <mergeCell ref="J4:J5"/>
    <mergeCell ref="A1:J1"/>
    <mergeCell ref="A2:J2"/>
    <mergeCell ref="A3:J3"/>
    <mergeCell ref="A4:C4"/>
    <mergeCell ref="D4:D5"/>
    <mergeCell ref="E4:E5"/>
    <mergeCell ref="F4:F5"/>
    <mergeCell ref="G4:G5"/>
    <mergeCell ref="H4:H5"/>
    <mergeCell ref="I4:I5"/>
  </mergeCells>
  <phoneticPr fontId="1" type="noConversion"/>
  <conditionalFormatting sqref="F9 F14 F17 F20 F24">
    <cfRule type="cellIs" dxfId="0" priority="1" stopIfTrue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4" firstPageNumber="15" orientation="portrait" useFirstPageNumber="1" r:id="rId1"/>
  <headerFooter alignWithMargins="0">
    <oddFooter>&amp;C&amp;10&amp;P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M9" sqref="M9"/>
    </sheetView>
  </sheetViews>
  <sheetFormatPr defaultRowHeight="24.95" customHeight="1" x14ac:dyDescent="0.3"/>
  <cols>
    <col min="1" max="2" width="13.875" style="9" customWidth="1"/>
    <col min="3" max="3" width="24.75" style="9" customWidth="1"/>
    <col min="4" max="4" width="18.875" style="9" customWidth="1"/>
    <col min="5" max="5" width="12.125" style="9" customWidth="1"/>
    <col min="6" max="256" width="9" style="9"/>
    <col min="257" max="258" width="13.875" style="9" customWidth="1"/>
    <col min="259" max="259" width="24.75" style="9" customWidth="1"/>
    <col min="260" max="260" width="18.875" style="9" customWidth="1"/>
    <col min="261" max="261" width="12.125" style="9" customWidth="1"/>
    <col min="262" max="512" width="9" style="9"/>
    <col min="513" max="514" width="13.875" style="9" customWidth="1"/>
    <col min="515" max="515" width="24.75" style="9" customWidth="1"/>
    <col min="516" max="516" width="18.875" style="9" customWidth="1"/>
    <col min="517" max="517" width="12.125" style="9" customWidth="1"/>
    <col min="518" max="768" width="9" style="9"/>
    <col min="769" max="770" width="13.875" style="9" customWidth="1"/>
    <col min="771" max="771" width="24.75" style="9" customWidth="1"/>
    <col min="772" max="772" width="18.875" style="9" customWidth="1"/>
    <col min="773" max="773" width="12.125" style="9" customWidth="1"/>
    <col min="774" max="1024" width="9" style="9"/>
    <col min="1025" max="1026" width="13.875" style="9" customWidth="1"/>
    <col min="1027" max="1027" width="24.75" style="9" customWidth="1"/>
    <col min="1028" max="1028" width="18.875" style="9" customWidth="1"/>
    <col min="1029" max="1029" width="12.125" style="9" customWidth="1"/>
    <col min="1030" max="1280" width="9" style="9"/>
    <col min="1281" max="1282" width="13.875" style="9" customWidth="1"/>
    <col min="1283" max="1283" width="24.75" style="9" customWidth="1"/>
    <col min="1284" max="1284" width="18.875" style="9" customWidth="1"/>
    <col min="1285" max="1285" width="12.125" style="9" customWidth="1"/>
    <col min="1286" max="1536" width="9" style="9"/>
    <col min="1537" max="1538" width="13.875" style="9" customWidth="1"/>
    <col min="1539" max="1539" width="24.75" style="9" customWidth="1"/>
    <col min="1540" max="1540" width="18.875" style="9" customWidth="1"/>
    <col min="1541" max="1541" width="12.125" style="9" customWidth="1"/>
    <col min="1542" max="1792" width="9" style="9"/>
    <col min="1793" max="1794" width="13.875" style="9" customWidth="1"/>
    <col min="1795" max="1795" width="24.75" style="9" customWidth="1"/>
    <col min="1796" max="1796" width="18.875" style="9" customWidth="1"/>
    <col min="1797" max="1797" width="12.125" style="9" customWidth="1"/>
    <col min="1798" max="2048" width="9" style="9"/>
    <col min="2049" max="2050" width="13.875" style="9" customWidth="1"/>
    <col min="2051" max="2051" width="24.75" style="9" customWidth="1"/>
    <col min="2052" max="2052" width="18.875" style="9" customWidth="1"/>
    <col min="2053" max="2053" width="12.125" style="9" customWidth="1"/>
    <col min="2054" max="2304" width="9" style="9"/>
    <col min="2305" max="2306" width="13.875" style="9" customWidth="1"/>
    <col min="2307" max="2307" width="24.75" style="9" customWidth="1"/>
    <col min="2308" max="2308" width="18.875" style="9" customWidth="1"/>
    <col min="2309" max="2309" width="12.125" style="9" customWidth="1"/>
    <col min="2310" max="2560" width="9" style="9"/>
    <col min="2561" max="2562" width="13.875" style="9" customWidth="1"/>
    <col min="2563" max="2563" width="24.75" style="9" customWidth="1"/>
    <col min="2564" max="2564" width="18.875" style="9" customWidth="1"/>
    <col min="2565" max="2565" width="12.125" style="9" customWidth="1"/>
    <col min="2566" max="2816" width="9" style="9"/>
    <col min="2817" max="2818" width="13.875" style="9" customWidth="1"/>
    <col min="2819" max="2819" width="24.75" style="9" customWidth="1"/>
    <col min="2820" max="2820" width="18.875" style="9" customWidth="1"/>
    <col min="2821" max="2821" width="12.125" style="9" customWidth="1"/>
    <col min="2822" max="3072" width="9" style="9"/>
    <col min="3073" max="3074" width="13.875" style="9" customWidth="1"/>
    <col min="3075" max="3075" width="24.75" style="9" customWidth="1"/>
    <col min="3076" max="3076" width="18.875" style="9" customWidth="1"/>
    <col min="3077" max="3077" width="12.125" style="9" customWidth="1"/>
    <col min="3078" max="3328" width="9" style="9"/>
    <col min="3329" max="3330" width="13.875" style="9" customWidth="1"/>
    <col min="3331" max="3331" width="24.75" style="9" customWidth="1"/>
    <col min="3332" max="3332" width="18.875" style="9" customWidth="1"/>
    <col min="3333" max="3333" width="12.125" style="9" customWidth="1"/>
    <col min="3334" max="3584" width="9" style="9"/>
    <col min="3585" max="3586" width="13.875" style="9" customWidth="1"/>
    <col min="3587" max="3587" width="24.75" style="9" customWidth="1"/>
    <col min="3588" max="3588" width="18.875" style="9" customWidth="1"/>
    <col min="3589" max="3589" width="12.125" style="9" customWidth="1"/>
    <col min="3590" max="3840" width="9" style="9"/>
    <col min="3841" max="3842" width="13.875" style="9" customWidth="1"/>
    <col min="3843" max="3843" width="24.75" style="9" customWidth="1"/>
    <col min="3844" max="3844" width="18.875" style="9" customWidth="1"/>
    <col min="3845" max="3845" width="12.125" style="9" customWidth="1"/>
    <col min="3846" max="4096" width="9" style="9"/>
    <col min="4097" max="4098" width="13.875" style="9" customWidth="1"/>
    <col min="4099" max="4099" width="24.75" style="9" customWidth="1"/>
    <col min="4100" max="4100" width="18.875" style="9" customWidth="1"/>
    <col min="4101" max="4101" width="12.125" style="9" customWidth="1"/>
    <col min="4102" max="4352" width="9" style="9"/>
    <col min="4353" max="4354" width="13.875" style="9" customWidth="1"/>
    <col min="4355" max="4355" width="24.75" style="9" customWidth="1"/>
    <col min="4356" max="4356" width="18.875" style="9" customWidth="1"/>
    <col min="4357" max="4357" width="12.125" style="9" customWidth="1"/>
    <col min="4358" max="4608" width="9" style="9"/>
    <col min="4609" max="4610" width="13.875" style="9" customWidth="1"/>
    <col min="4611" max="4611" width="24.75" style="9" customWidth="1"/>
    <col min="4612" max="4612" width="18.875" style="9" customWidth="1"/>
    <col min="4613" max="4613" width="12.125" style="9" customWidth="1"/>
    <col min="4614" max="4864" width="9" style="9"/>
    <col min="4865" max="4866" width="13.875" style="9" customWidth="1"/>
    <col min="4867" max="4867" width="24.75" style="9" customWidth="1"/>
    <col min="4868" max="4868" width="18.875" style="9" customWidth="1"/>
    <col min="4869" max="4869" width="12.125" style="9" customWidth="1"/>
    <col min="4870" max="5120" width="9" style="9"/>
    <col min="5121" max="5122" width="13.875" style="9" customWidth="1"/>
    <col min="5123" max="5123" width="24.75" style="9" customWidth="1"/>
    <col min="5124" max="5124" width="18.875" style="9" customWidth="1"/>
    <col min="5125" max="5125" width="12.125" style="9" customWidth="1"/>
    <col min="5126" max="5376" width="9" style="9"/>
    <col min="5377" max="5378" width="13.875" style="9" customWidth="1"/>
    <col min="5379" max="5379" width="24.75" style="9" customWidth="1"/>
    <col min="5380" max="5380" width="18.875" style="9" customWidth="1"/>
    <col min="5381" max="5381" width="12.125" style="9" customWidth="1"/>
    <col min="5382" max="5632" width="9" style="9"/>
    <col min="5633" max="5634" width="13.875" style="9" customWidth="1"/>
    <col min="5635" max="5635" width="24.75" style="9" customWidth="1"/>
    <col min="5636" max="5636" width="18.875" style="9" customWidth="1"/>
    <col min="5637" max="5637" width="12.125" style="9" customWidth="1"/>
    <col min="5638" max="5888" width="9" style="9"/>
    <col min="5889" max="5890" width="13.875" style="9" customWidth="1"/>
    <col min="5891" max="5891" width="24.75" style="9" customWidth="1"/>
    <col min="5892" max="5892" width="18.875" style="9" customWidth="1"/>
    <col min="5893" max="5893" width="12.125" style="9" customWidth="1"/>
    <col min="5894" max="6144" width="9" style="9"/>
    <col min="6145" max="6146" width="13.875" style="9" customWidth="1"/>
    <col min="6147" max="6147" width="24.75" style="9" customWidth="1"/>
    <col min="6148" max="6148" width="18.875" style="9" customWidth="1"/>
    <col min="6149" max="6149" width="12.125" style="9" customWidth="1"/>
    <col min="6150" max="6400" width="9" style="9"/>
    <col min="6401" max="6402" width="13.875" style="9" customWidth="1"/>
    <col min="6403" max="6403" width="24.75" style="9" customWidth="1"/>
    <col min="6404" max="6404" width="18.875" style="9" customWidth="1"/>
    <col min="6405" max="6405" width="12.125" style="9" customWidth="1"/>
    <col min="6406" max="6656" width="9" style="9"/>
    <col min="6657" max="6658" width="13.875" style="9" customWidth="1"/>
    <col min="6659" max="6659" width="24.75" style="9" customWidth="1"/>
    <col min="6660" max="6660" width="18.875" style="9" customWidth="1"/>
    <col min="6661" max="6661" width="12.125" style="9" customWidth="1"/>
    <col min="6662" max="6912" width="9" style="9"/>
    <col min="6913" max="6914" width="13.875" style="9" customWidth="1"/>
    <col min="6915" max="6915" width="24.75" style="9" customWidth="1"/>
    <col min="6916" max="6916" width="18.875" style="9" customWidth="1"/>
    <col min="6917" max="6917" width="12.125" style="9" customWidth="1"/>
    <col min="6918" max="7168" width="9" style="9"/>
    <col min="7169" max="7170" width="13.875" style="9" customWidth="1"/>
    <col min="7171" max="7171" width="24.75" style="9" customWidth="1"/>
    <col min="7172" max="7172" width="18.875" style="9" customWidth="1"/>
    <col min="7173" max="7173" width="12.125" style="9" customWidth="1"/>
    <col min="7174" max="7424" width="9" style="9"/>
    <col min="7425" max="7426" width="13.875" style="9" customWidth="1"/>
    <col min="7427" max="7427" width="24.75" style="9" customWidth="1"/>
    <col min="7428" max="7428" width="18.875" style="9" customWidth="1"/>
    <col min="7429" max="7429" width="12.125" style="9" customWidth="1"/>
    <col min="7430" max="7680" width="9" style="9"/>
    <col min="7681" max="7682" width="13.875" style="9" customWidth="1"/>
    <col min="7683" max="7683" width="24.75" style="9" customWidth="1"/>
    <col min="7684" max="7684" width="18.875" style="9" customWidth="1"/>
    <col min="7685" max="7685" width="12.125" style="9" customWidth="1"/>
    <col min="7686" max="7936" width="9" style="9"/>
    <col min="7937" max="7938" width="13.875" style="9" customWidth="1"/>
    <col min="7939" max="7939" width="24.75" style="9" customWidth="1"/>
    <col min="7940" max="7940" width="18.875" style="9" customWidth="1"/>
    <col min="7941" max="7941" width="12.125" style="9" customWidth="1"/>
    <col min="7942" max="8192" width="9" style="9"/>
    <col min="8193" max="8194" width="13.875" style="9" customWidth="1"/>
    <col min="8195" max="8195" width="24.75" style="9" customWidth="1"/>
    <col min="8196" max="8196" width="18.875" style="9" customWidth="1"/>
    <col min="8197" max="8197" width="12.125" style="9" customWidth="1"/>
    <col min="8198" max="8448" width="9" style="9"/>
    <col min="8449" max="8450" width="13.875" style="9" customWidth="1"/>
    <col min="8451" max="8451" width="24.75" style="9" customWidth="1"/>
    <col min="8452" max="8452" width="18.875" style="9" customWidth="1"/>
    <col min="8453" max="8453" width="12.125" style="9" customWidth="1"/>
    <col min="8454" max="8704" width="9" style="9"/>
    <col min="8705" max="8706" width="13.875" style="9" customWidth="1"/>
    <col min="8707" max="8707" width="24.75" style="9" customWidth="1"/>
    <col min="8708" max="8708" width="18.875" style="9" customWidth="1"/>
    <col min="8709" max="8709" width="12.125" style="9" customWidth="1"/>
    <col min="8710" max="8960" width="9" style="9"/>
    <col min="8961" max="8962" width="13.875" style="9" customWidth="1"/>
    <col min="8963" max="8963" width="24.75" style="9" customWidth="1"/>
    <col min="8964" max="8964" width="18.875" style="9" customWidth="1"/>
    <col min="8965" max="8965" width="12.125" style="9" customWidth="1"/>
    <col min="8966" max="9216" width="9" style="9"/>
    <col min="9217" max="9218" width="13.875" style="9" customWidth="1"/>
    <col min="9219" max="9219" width="24.75" style="9" customWidth="1"/>
    <col min="9220" max="9220" width="18.875" style="9" customWidth="1"/>
    <col min="9221" max="9221" width="12.125" style="9" customWidth="1"/>
    <col min="9222" max="9472" width="9" style="9"/>
    <col min="9473" max="9474" width="13.875" style="9" customWidth="1"/>
    <col min="9475" max="9475" width="24.75" style="9" customWidth="1"/>
    <col min="9476" max="9476" width="18.875" style="9" customWidth="1"/>
    <col min="9477" max="9477" width="12.125" style="9" customWidth="1"/>
    <col min="9478" max="9728" width="9" style="9"/>
    <col min="9729" max="9730" width="13.875" style="9" customWidth="1"/>
    <col min="9731" max="9731" width="24.75" style="9" customWidth="1"/>
    <col min="9732" max="9732" width="18.875" style="9" customWidth="1"/>
    <col min="9733" max="9733" width="12.125" style="9" customWidth="1"/>
    <col min="9734" max="9984" width="9" style="9"/>
    <col min="9985" max="9986" width="13.875" style="9" customWidth="1"/>
    <col min="9987" max="9987" width="24.75" style="9" customWidth="1"/>
    <col min="9988" max="9988" width="18.875" style="9" customWidth="1"/>
    <col min="9989" max="9989" width="12.125" style="9" customWidth="1"/>
    <col min="9990" max="10240" width="9" style="9"/>
    <col min="10241" max="10242" width="13.875" style="9" customWidth="1"/>
    <col min="10243" max="10243" width="24.75" style="9" customWidth="1"/>
    <col min="10244" max="10244" width="18.875" style="9" customWidth="1"/>
    <col min="10245" max="10245" width="12.125" style="9" customWidth="1"/>
    <col min="10246" max="10496" width="9" style="9"/>
    <col min="10497" max="10498" width="13.875" style="9" customWidth="1"/>
    <col min="10499" max="10499" width="24.75" style="9" customWidth="1"/>
    <col min="10500" max="10500" width="18.875" style="9" customWidth="1"/>
    <col min="10501" max="10501" width="12.125" style="9" customWidth="1"/>
    <col min="10502" max="10752" width="9" style="9"/>
    <col min="10753" max="10754" width="13.875" style="9" customWidth="1"/>
    <col min="10755" max="10755" width="24.75" style="9" customWidth="1"/>
    <col min="10756" max="10756" width="18.875" style="9" customWidth="1"/>
    <col min="10757" max="10757" width="12.125" style="9" customWidth="1"/>
    <col min="10758" max="11008" width="9" style="9"/>
    <col min="11009" max="11010" width="13.875" style="9" customWidth="1"/>
    <col min="11011" max="11011" width="24.75" style="9" customWidth="1"/>
    <col min="11012" max="11012" width="18.875" style="9" customWidth="1"/>
    <col min="11013" max="11013" width="12.125" style="9" customWidth="1"/>
    <col min="11014" max="11264" width="9" style="9"/>
    <col min="11265" max="11266" width="13.875" style="9" customWidth="1"/>
    <col min="11267" max="11267" width="24.75" style="9" customWidth="1"/>
    <col min="11268" max="11268" width="18.875" style="9" customWidth="1"/>
    <col min="11269" max="11269" width="12.125" style="9" customWidth="1"/>
    <col min="11270" max="11520" width="9" style="9"/>
    <col min="11521" max="11522" width="13.875" style="9" customWidth="1"/>
    <col min="11523" max="11523" width="24.75" style="9" customWidth="1"/>
    <col min="11524" max="11524" width="18.875" style="9" customWidth="1"/>
    <col min="11525" max="11525" width="12.125" style="9" customWidth="1"/>
    <col min="11526" max="11776" width="9" style="9"/>
    <col min="11777" max="11778" width="13.875" style="9" customWidth="1"/>
    <col min="11779" max="11779" width="24.75" style="9" customWidth="1"/>
    <col min="11780" max="11780" width="18.875" style="9" customWidth="1"/>
    <col min="11781" max="11781" width="12.125" style="9" customWidth="1"/>
    <col min="11782" max="12032" width="9" style="9"/>
    <col min="12033" max="12034" width="13.875" style="9" customWidth="1"/>
    <col min="12035" max="12035" width="24.75" style="9" customWidth="1"/>
    <col min="12036" max="12036" width="18.875" style="9" customWidth="1"/>
    <col min="12037" max="12037" width="12.125" style="9" customWidth="1"/>
    <col min="12038" max="12288" width="9" style="9"/>
    <col min="12289" max="12290" width="13.875" style="9" customWidth="1"/>
    <col min="12291" max="12291" width="24.75" style="9" customWidth="1"/>
    <col min="12292" max="12292" width="18.875" style="9" customWidth="1"/>
    <col min="12293" max="12293" width="12.125" style="9" customWidth="1"/>
    <col min="12294" max="12544" width="9" style="9"/>
    <col min="12545" max="12546" width="13.875" style="9" customWidth="1"/>
    <col min="12547" max="12547" width="24.75" style="9" customWidth="1"/>
    <col min="12548" max="12548" width="18.875" style="9" customWidth="1"/>
    <col min="12549" max="12549" width="12.125" style="9" customWidth="1"/>
    <col min="12550" max="12800" width="9" style="9"/>
    <col min="12801" max="12802" width="13.875" style="9" customWidth="1"/>
    <col min="12803" max="12803" width="24.75" style="9" customWidth="1"/>
    <col min="12804" max="12804" width="18.875" style="9" customWidth="1"/>
    <col min="12805" max="12805" width="12.125" style="9" customWidth="1"/>
    <col min="12806" max="13056" width="9" style="9"/>
    <col min="13057" max="13058" width="13.875" style="9" customWidth="1"/>
    <col min="13059" max="13059" width="24.75" style="9" customWidth="1"/>
    <col min="13060" max="13060" width="18.875" style="9" customWidth="1"/>
    <col min="13061" max="13061" width="12.125" style="9" customWidth="1"/>
    <col min="13062" max="13312" width="9" style="9"/>
    <col min="13313" max="13314" width="13.875" style="9" customWidth="1"/>
    <col min="13315" max="13315" width="24.75" style="9" customWidth="1"/>
    <col min="13316" max="13316" width="18.875" style="9" customWidth="1"/>
    <col min="13317" max="13317" width="12.125" style="9" customWidth="1"/>
    <col min="13318" max="13568" width="9" style="9"/>
    <col min="13569" max="13570" width="13.875" style="9" customWidth="1"/>
    <col min="13571" max="13571" width="24.75" style="9" customWidth="1"/>
    <col min="13572" max="13572" width="18.875" style="9" customWidth="1"/>
    <col min="13573" max="13573" width="12.125" style="9" customWidth="1"/>
    <col min="13574" max="13824" width="9" style="9"/>
    <col min="13825" max="13826" width="13.875" style="9" customWidth="1"/>
    <col min="13827" max="13827" width="24.75" style="9" customWidth="1"/>
    <col min="13828" max="13828" width="18.875" style="9" customWidth="1"/>
    <col min="13829" max="13829" width="12.125" style="9" customWidth="1"/>
    <col min="13830" max="14080" width="9" style="9"/>
    <col min="14081" max="14082" width="13.875" style="9" customWidth="1"/>
    <col min="14083" max="14083" width="24.75" style="9" customWidth="1"/>
    <col min="14084" max="14084" width="18.875" style="9" customWidth="1"/>
    <col min="14085" max="14085" width="12.125" style="9" customWidth="1"/>
    <col min="14086" max="14336" width="9" style="9"/>
    <col min="14337" max="14338" width="13.875" style="9" customWidth="1"/>
    <col min="14339" max="14339" width="24.75" style="9" customWidth="1"/>
    <col min="14340" max="14340" width="18.875" style="9" customWidth="1"/>
    <col min="14341" max="14341" width="12.125" style="9" customWidth="1"/>
    <col min="14342" max="14592" width="9" style="9"/>
    <col min="14593" max="14594" width="13.875" style="9" customWidth="1"/>
    <col min="14595" max="14595" width="24.75" style="9" customWidth="1"/>
    <col min="14596" max="14596" width="18.875" style="9" customWidth="1"/>
    <col min="14597" max="14597" width="12.125" style="9" customWidth="1"/>
    <col min="14598" max="14848" width="9" style="9"/>
    <col min="14849" max="14850" width="13.875" style="9" customWidth="1"/>
    <col min="14851" max="14851" width="24.75" style="9" customWidth="1"/>
    <col min="14852" max="14852" width="18.875" style="9" customWidth="1"/>
    <col min="14853" max="14853" width="12.125" style="9" customWidth="1"/>
    <col min="14854" max="15104" width="9" style="9"/>
    <col min="15105" max="15106" width="13.875" style="9" customWidth="1"/>
    <col min="15107" max="15107" width="24.75" style="9" customWidth="1"/>
    <col min="15108" max="15108" width="18.875" style="9" customWidth="1"/>
    <col min="15109" max="15109" width="12.125" style="9" customWidth="1"/>
    <col min="15110" max="15360" width="9" style="9"/>
    <col min="15361" max="15362" width="13.875" style="9" customWidth="1"/>
    <col min="15363" max="15363" width="24.75" style="9" customWidth="1"/>
    <col min="15364" max="15364" width="18.875" style="9" customWidth="1"/>
    <col min="15365" max="15365" width="12.125" style="9" customWidth="1"/>
    <col min="15366" max="15616" width="9" style="9"/>
    <col min="15617" max="15618" width="13.875" style="9" customWidth="1"/>
    <col min="15619" max="15619" width="24.75" style="9" customWidth="1"/>
    <col min="15620" max="15620" width="18.875" style="9" customWidth="1"/>
    <col min="15621" max="15621" width="12.125" style="9" customWidth="1"/>
    <col min="15622" max="15872" width="9" style="9"/>
    <col min="15873" max="15874" width="13.875" style="9" customWidth="1"/>
    <col min="15875" max="15875" width="24.75" style="9" customWidth="1"/>
    <col min="15876" max="15876" width="18.875" style="9" customWidth="1"/>
    <col min="15877" max="15877" width="12.125" style="9" customWidth="1"/>
    <col min="15878" max="16128" width="9" style="9"/>
    <col min="16129" max="16130" width="13.875" style="9" customWidth="1"/>
    <col min="16131" max="16131" width="24.75" style="9" customWidth="1"/>
    <col min="16132" max="16132" width="18.875" style="9" customWidth="1"/>
    <col min="16133" max="16133" width="12.125" style="9" customWidth="1"/>
    <col min="16134" max="16384" width="9" style="9"/>
  </cols>
  <sheetData>
    <row r="1" spans="1:10" ht="24.95" customHeight="1" x14ac:dyDescent="0.3">
      <c r="A1" s="553" t="s">
        <v>90</v>
      </c>
      <c r="B1" s="553"/>
      <c r="C1" s="553"/>
      <c r="D1" s="553"/>
      <c r="E1" s="553"/>
    </row>
    <row r="2" spans="1:10" ht="35.1" customHeight="1" x14ac:dyDescent="0.3">
      <c r="A2" s="560" t="s">
        <v>72</v>
      </c>
      <c r="B2" s="560"/>
      <c r="C2" s="560"/>
      <c r="D2" s="560"/>
      <c r="E2" s="560"/>
    </row>
    <row r="3" spans="1:10" ht="20.100000000000001" customHeight="1" thickBot="1" x14ac:dyDescent="0.35">
      <c r="A3" s="555" t="s">
        <v>56</v>
      </c>
      <c r="B3" s="555"/>
      <c r="C3" s="555"/>
      <c r="D3" s="555"/>
      <c r="E3" s="555"/>
      <c r="F3" s="58"/>
      <c r="G3" s="58"/>
      <c r="H3" s="58"/>
      <c r="I3" s="58"/>
      <c r="J3" s="58"/>
    </row>
    <row r="4" spans="1:10" ht="24.95" customHeight="1" x14ac:dyDescent="0.3">
      <c r="A4" s="123" t="s">
        <v>73</v>
      </c>
      <c r="B4" s="124" t="s">
        <v>74</v>
      </c>
      <c r="C4" s="124" t="s">
        <v>75</v>
      </c>
      <c r="D4" s="124" t="s">
        <v>76</v>
      </c>
      <c r="E4" s="125" t="s">
        <v>77</v>
      </c>
    </row>
    <row r="5" spans="1:10" ht="39.950000000000003" customHeight="1" x14ac:dyDescent="0.3">
      <c r="A5" s="33" t="s">
        <v>68</v>
      </c>
      <c r="B5" s="34" t="s">
        <v>69</v>
      </c>
      <c r="C5" s="34" t="s">
        <v>70</v>
      </c>
      <c r="D5" s="34" t="s">
        <v>71</v>
      </c>
      <c r="E5" s="35"/>
    </row>
    <row r="6" spans="1:10" ht="39.950000000000003" customHeight="1" x14ac:dyDescent="0.3">
      <c r="A6" s="36"/>
      <c r="B6" s="37"/>
      <c r="C6" s="37"/>
      <c r="D6" s="37"/>
      <c r="E6" s="38"/>
    </row>
    <row r="7" spans="1:10" ht="39.950000000000003" customHeight="1" x14ac:dyDescent="0.3">
      <c r="A7" s="36"/>
      <c r="B7" s="37"/>
      <c r="C7" s="37"/>
      <c r="D7" s="37"/>
      <c r="E7" s="38"/>
    </row>
    <row r="8" spans="1:10" ht="39.950000000000003" customHeight="1" x14ac:dyDescent="0.3">
      <c r="A8" s="36"/>
      <c r="B8" s="37"/>
      <c r="C8" s="37"/>
      <c r="D8" s="37"/>
      <c r="E8" s="38"/>
    </row>
    <row r="9" spans="1:10" ht="39.950000000000003" customHeight="1" x14ac:dyDescent="0.3">
      <c r="A9" s="36"/>
      <c r="B9" s="37"/>
      <c r="C9" s="37"/>
      <c r="D9" s="37"/>
      <c r="E9" s="38"/>
    </row>
    <row r="10" spans="1:10" ht="39.950000000000003" customHeight="1" x14ac:dyDescent="0.3">
      <c r="A10" s="36"/>
      <c r="B10" s="37"/>
      <c r="C10" s="37"/>
      <c r="D10" s="37"/>
      <c r="E10" s="38"/>
    </row>
    <row r="11" spans="1:10" ht="39.950000000000003" customHeight="1" x14ac:dyDescent="0.3">
      <c r="A11" s="36"/>
      <c r="B11" s="37"/>
      <c r="C11" s="37"/>
      <c r="D11" s="37"/>
      <c r="E11" s="38"/>
    </row>
    <row r="12" spans="1:10" ht="39.950000000000003" customHeight="1" x14ac:dyDescent="0.3">
      <c r="A12" s="36"/>
      <c r="B12" s="37"/>
      <c r="C12" s="37"/>
      <c r="D12" s="37"/>
      <c r="E12" s="38"/>
    </row>
    <row r="13" spans="1:10" ht="39.950000000000003" customHeight="1" x14ac:dyDescent="0.3">
      <c r="A13" s="36"/>
      <c r="B13" s="37"/>
      <c r="C13" s="37"/>
      <c r="D13" s="37"/>
      <c r="E13" s="38"/>
    </row>
    <row r="14" spans="1:10" ht="39.950000000000003" customHeight="1" x14ac:dyDescent="0.3">
      <c r="A14" s="36"/>
      <c r="B14" s="37"/>
      <c r="C14" s="37"/>
      <c r="D14" s="37"/>
      <c r="E14" s="38"/>
    </row>
    <row r="15" spans="1:10" ht="39.950000000000003" customHeight="1" x14ac:dyDescent="0.3">
      <c r="A15" s="36"/>
      <c r="B15" s="37"/>
      <c r="C15" s="37"/>
      <c r="D15" s="37"/>
      <c r="E15" s="38"/>
    </row>
    <row r="16" spans="1:10" ht="39.950000000000003" customHeight="1" x14ac:dyDescent="0.3">
      <c r="A16" s="36"/>
      <c r="B16" s="37"/>
      <c r="C16" s="37"/>
      <c r="D16" s="37"/>
      <c r="E16" s="38"/>
    </row>
    <row r="17" spans="1:5" ht="39.950000000000003" customHeight="1" x14ac:dyDescent="0.3">
      <c r="A17" s="36"/>
      <c r="B17" s="37"/>
      <c r="C17" s="37"/>
      <c r="D17" s="37"/>
      <c r="E17" s="38"/>
    </row>
    <row r="18" spans="1:5" ht="39.950000000000003" customHeight="1" thickBot="1" x14ac:dyDescent="0.35">
      <c r="A18" s="39"/>
      <c r="B18" s="40"/>
      <c r="C18" s="40"/>
      <c r="D18" s="40"/>
      <c r="E18" s="41"/>
    </row>
  </sheetData>
  <mergeCells count="3">
    <mergeCell ref="A1:E1"/>
    <mergeCell ref="A2:E2"/>
    <mergeCell ref="A3:E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firstPageNumber="16" orientation="portrait" useFirstPageNumber="1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16</vt:i4>
      </vt:variant>
      <vt:variant>
        <vt:lpstr>이름이 지정된 범위</vt:lpstr>
      </vt:variant>
      <vt:variant>
        <vt:i4>15</vt:i4>
      </vt:variant>
    </vt:vector>
  </HeadingPairs>
  <TitlesOfParts>
    <vt:vector size="31" baseType="lpstr">
      <vt:lpstr>표지</vt:lpstr>
      <vt:lpstr>결산총괄표(복지관)</vt:lpstr>
      <vt:lpstr>세입결산서</vt:lpstr>
      <vt:lpstr>세출결산서</vt:lpstr>
      <vt:lpstr>결산총괄표 (재가센터)</vt:lpstr>
      <vt:lpstr>세입결산서 (재가센터)</vt:lpstr>
      <vt:lpstr>세출결산서 (재가센터)</vt:lpstr>
      <vt:lpstr>과목전용조서</vt:lpstr>
      <vt:lpstr>예비비사용조서</vt:lpstr>
      <vt:lpstr>현금및예금명세서</vt:lpstr>
      <vt:lpstr>사업수입명세서</vt:lpstr>
      <vt:lpstr>정부보조금명세서</vt:lpstr>
      <vt:lpstr>인건비명세서</vt:lpstr>
      <vt:lpstr>사업비명세서</vt:lpstr>
      <vt:lpstr>사무비명세서</vt:lpstr>
      <vt:lpstr>후원금품수입 및 사용결과보고</vt:lpstr>
      <vt:lpstr>'결산총괄표 (재가센터)'!Print_Area</vt:lpstr>
      <vt:lpstr>'결산총괄표(복지관)'!Print_Area</vt:lpstr>
      <vt:lpstr>과목전용조서!Print_Area</vt:lpstr>
      <vt:lpstr>사업수입명세서!Print_Area</vt:lpstr>
      <vt:lpstr>세입결산서!Print_Area</vt:lpstr>
      <vt:lpstr>'세입결산서 (재가센터)'!Print_Area</vt:lpstr>
      <vt:lpstr>예비비사용조서!Print_Area</vt:lpstr>
      <vt:lpstr>표지!Print_Area</vt:lpstr>
      <vt:lpstr>현금및예금명세서!Print_Area</vt:lpstr>
      <vt:lpstr>사무비명세서!Print_Titles</vt:lpstr>
      <vt:lpstr>사업비명세서!Print_Titles</vt:lpstr>
      <vt:lpstr>세입결산서!Print_Titles</vt:lpstr>
      <vt:lpstr>'세입결산서 (재가센터)'!Print_Titles</vt:lpstr>
      <vt:lpstr>세출결산서!Print_Titles</vt:lpstr>
      <vt:lpstr>'세출결산서 (재가센터)'!Print_Titles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WITHUS</cp:lastModifiedBy>
  <cp:lastPrinted>2022-01-12T02:31:14Z</cp:lastPrinted>
  <dcterms:created xsi:type="dcterms:W3CDTF">2018-01-29T02:46:56Z</dcterms:created>
  <dcterms:modified xsi:type="dcterms:W3CDTF">2022-01-20T02:31:03Z</dcterms:modified>
</cp:coreProperties>
</file>