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3년 왕현호\사업\1. 군계획도로\부용리(소로2-43) 군계획도로 개설공사\실시계획인가\변경_2023.7\"/>
    </mc:Choice>
  </mc:AlternateContent>
  <bookViews>
    <workbookView xWindow="0" yWindow="0" windowWidth="28800" windowHeight="12255" tabRatio="797"/>
  </bookViews>
  <sheets>
    <sheet name="지장물조서(건물)" sheetId="15" r:id="rId1"/>
    <sheet name="편입건물조서" sheetId="16" r:id="rId2"/>
  </sheets>
  <definedNames>
    <definedName name="_xlnm.Print_Area" localSheetId="0">'지장물조서(건물)'!$A$1:$R$196</definedName>
    <definedName name="_xlnm.Print_Area" localSheetId="1">편입건물조서!$A$1:$K$42</definedName>
    <definedName name="_xlnm.Print_Titles" localSheetId="1">편입건물조서!$1:$2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5" l="1"/>
  <c r="I61" i="15"/>
  <c r="A33" i="15"/>
  <c r="I40" i="15" s="1"/>
  <c r="K40" i="15" s="1"/>
  <c r="C40" i="15" s="1"/>
  <c r="H40" i="15"/>
  <c r="F40" i="15"/>
  <c r="I39" i="15"/>
  <c r="K39" i="15" s="1"/>
  <c r="C39" i="15" s="1"/>
  <c r="H39" i="15"/>
  <c r="M32" i="15"/>
  <c r="M33" i="15" l="1"/>
  <c r="F41" i="15"/>
  <c r="H41" i="15"/>
  <c r="I41" i="15"/>
  <c r="K41" i="15" s="1"/>
  <c r="C41" i="15" s="1"/>
  <c r="F38" i="15"/>
  <c r="F42" i="15"/>
  <c r="H38" i="15"/>
  <c r="H42" i="15"/>
  <c r="I38" i="15"/>
  <c r="K38" i="15" s="1"/>
  <c r="C38" i="15" s="1"/>
  <c r="I42" i="15"/>
  <c r="K42" i="15" s="1"/>
  <c r="C42" i="15" s="1"/>
  <c r="F43" i="15"/>
  <c r="F39" i="15"/>
  <c r="H43" i="15"/>
  <c r="I43" i="15" l="1"/>
  <c r="C65" i="15" l="1"/>
  <c r="A89" i="15"/>
  <c r="A173" i="15"/>
  <c r="C8" i="15"/>
  <c r="I5" i="15"/>
  <c r="I117" i="15"/>
  <c r="I145" i="15"/>
  <c r="A145" i="15"/>
  <c r="M145" i="15" s="1"/>
  <c r="M89" i="15"/>
  <c r="A61" i="15"/>
  <c r="M61" i="15" s="1"/>
  <c r="M5" i="15"/>
  <c r="M4" i="15"/>
  <c r="C64" i="15"/>
  <c r="M172" i="15" l="1"/>
  <c r="M173" i="15"/>
  <c r="H179" i="15"/>
  <c r="F181" i="15"/>
  <c r="H181" i="15"/>
  <c r="I181" i="15"/>
  <c r="K181" i="15" s="1"/>
  <c r="C181" i="15" s="1"/>
  <c r="I177" i="15"/>
  <c r="K177" i="15" s="1"/>
  <c r="C177" i="15" s="1"/>
  <c r="I180" i="15"/>
  <c r="K180" i="15" s="1"/>
  <c r="C180" i="15" s="1"/>
  <c r="I182" i="15"/>
  <c r="K182" i="15" s="1"/>
  <c r="C182" i="15" s="1"/>
  <c r="H176" i="15"/>
  <c r="I176" i="15"/>
  <c r="M88" i="15"/>
  <c r="H180" i="15"/>
  <c r="F178" i="15"/>
  <c r="F182" i="15"/>
  <c r="H178" i="15"/>
  <c r="H182" i="15"/>
  <c r="I178" i="15"/>
  <c r="K178" i="15" s="1"/>
  <c r="C178" i="15" s="1"/>
  <c r="M144" i="15"/>
  <c r="F179" i="15"/>
  <c r="H183" i="15"/>
  <c r="I179" i="15"/>
  <c r="K179" i="15" s="1"/>
  <c r="C179" i="15" s="1"/>
  <c r="F180" i="15"/>
  <c r="H177" i="15"/>
  <c r="F183" i="15"/>
  <c r="M60" i="15"/>
  <c r="I183" i="15" l="1"/>
  <c r="K183" i="15" s="1"/>
  <c r="K176" i="15"/>
  <c r="I64" i="15"/>
  <c r="F71" i="15" l="1"/>
  <c r="H71" i="15"/>
  <c r="I70" i="15"/>
  <c r="K70" i="15" s="1"/>
  <c r="C70" i="15" s="1"/>
  <c r="F67" i="15"/>
  <c r="H70" i="15"/>
  <c r="F70" i="15"/>
  <c r="I69" i="15"/>
  <c r="K69" i="15" s="1"/>
  <c r="C69" i="15" s="1"/>
  <c r="H69" i="15"/>
  <c r="F69" i="15"/>
  <c r="F66" i="15"/>
  <c r="H68" i="15"/>
  <c r="F68" i="15"/>
  <c r="H67" i="15"/>
  <c r="I67" i="15"/>
  <c r="K67" i="15" s="1"/>
  <c r="C67" i="15" s="1"/>
  <c r="I68" i="15"/>
  <c r="K68" i="15" s="1"/>
  <c r="C68" i="15" s="1"/>
  <c r="I66" i="15"/>
  <c r="K66" i="15" s="1"/>
  <c r="C66" i="15" s="1"/>
  <c r="H66" i="15"/>
  <c r="I71" i="15" l="1"/>
  <c r="M117" i="15" l="1"/>
  <c r="M116" i="15"/>
  <c r="H127" i="15"/>
  <c r="F127" i="15"/>
  <c r="F99" i="15"/>
  <c r="H99" i="15"/>
  <c r="H155" i="15"/>
  <c r="F155" i="15"/>
  <c r="F154" i="15"/>
  <c r="I153" i="15"/>
  <c r="K153" i="15" s="1"/>
  <c r="C153" i="15" s="1"/>
  <c r="H153" i="15"/>
  <c r="I151" i="15"/>
  <c r="K151" i="15" s="1"/>
  <c r="I150" i="15"/>
  <c r="K150" i="15" s="1"/>
  <c r="F152" i="15"/>
  <c r="H152" i="15"/>
  <c r="I149" i="15"/>
  <c r="K149" i="15" s="1"/>
  <c r="I148" i="15"/>
  <c r="I154" i="15"/>
  <c r="K154" i="15" s="1"/>
  <c r="C154" i="15" s="1"/>
  <c r="F153" i="15"/>
  <c r="I152" i="15"/>
  <c r="K152" i="15" s="1"/>
  <c r="C152" i="15" s="1"/>
  <c r="H154" i="15"/>
  <c r="H123" i="15"/>
  <c r="I121" i="15"/>
  <c r="K121" i="15" s="1"/>
  <c r="F123" i="15"/>
  <c r="H122" i="15"/>
  <c r="F122" i="15"/>
  <c r="I122" i="15"/>
  <c r="K122" i="15" s="1"/>
  <c r="C122" i="15" s="1"/>
  <c r="I120" i="15"/>
  <c r="K120" i="15" s="1"/>
  <c r="I126" i="15"/>
  <c r="K126" i="15" s="1"/>
  <c r="C126" i="15" s="1"/>
  <c r="H126" i="15"/>
  <c r="F126" i="15"/>
  <c r="I125" i="15"/>
  <c r="K125" i="15" s="1"/>
  <c r="C125" i="15" s="1"/>
  <c r="H125" i="15"/>
  <c r="F125" i="15"/>
  <c r="I124" i="15"/>
  <c r="K124" i="15" s="1"/>
  <c r="C124" i="15" s="1"/>
  <c r="H124" i="15"/>
  <c r="F124" i="15"/>
  <c r="I123" i="15"/>
  <c r="K123" i="15" s="1"/>
  <c r="C123" i="15" s="1"/>
  <c r="I92" i="15"/>
  <c r="I97" i="15"/>
  <c r="K97" i="15" s="1"/>
  <c r="C97" i="15" s="1"/>
  <c r="H97" i="15"/>
  <c r="F97" i="15"/>
  <c r="F98" i="15"/>
  <c r="I96" i="15"/>
  <c r="K96" i="15" s="1"/>
  <c r="C96" i="15" s="1"/>
  <c r="H96" i="15"/>
  <c r="H98" i="15"/>
  <c r="F96" i="15"/>
  <c r="I95" i="15"/>
  <c r="K95" i="15" s="1"/>
  <c r="C95" i="15" s="1"/>
  <c r="I98" i="15"/>
  <c r="K98" i="15" s="1"/>
  <c r="C98" i="15" s="1"/>
  <c r="H95" i="15"/>
  <c r="F95" i="15"/>
  <c r="I94" i="15"/>
  <c r="K94" i="15" s="1"/>
  <c r="C94" i="15" s="1"/>
  <c r="H94" i="15"/>
  <c r="F94" i="15"/>
  <c r="I12" i="15"/>
  <c r="K12" i="15" s="1"/>
  <c r="C12" i="15" s="1"/>
  <c r="H12" i="15"/>
  <c r="F11" i="15"/>
  <c r="F12" i="15"/>
  <c r="F10" i="15"/>
  <c r="I9" i="15"/>
  <c r="H10" i="15"/>
  <c r="H15" i="15"/>
  <c r="F15" i="15"/>
  <c r="I10" i="15"/>
  <c r="K10" i="15" s="1"/>
  <c r="C10" i="15" s="1"/>
  <c r="I14" i="15"/>
  <c r="K14" i="15" s="1"/>
  <c r="C14" i="15" s="1"/>
  <c r="H11" i="15"/>
  <c r="H14" i="15"/>
  <c r="F14" i="15"/>
  <c r="I13" i="15"/>
  <c r="K13" i="15" s="1"/>
  <c r="C13" i="15" s="1"/>
  <c r="H13" i="15"/>
  <c r="F13" i="15"/>
  <c r="I11" i="15"/>
  <c r="K11" i="15" s="1"/>
  <c r="C11" i="15" s="1"/>
  <c r="K92" i="15" l="1"/>
  <c r="I99" i="15"/>
  <c r="K148" i="15"/>
  <c r="I155" i="15"/>
  <c r="K155" i="15" s="1"/>
  <c r="C9" i="15"/>
  <c r="I15" i="15"/>
</calcChain>
</file>

<file path=xl/comments1.xml><?xml version="1.0" encoding="utf-8"?>
<comments xmlns="http://schemas.openxmlformats.org/spreadsheetml/2006/main">
  <authors>
    <author>Min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>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<sst xmlns="http://schemas.openxmlformats.org/spreadsheetml/2006/main" count="699" uniqueCount="215">
  <si>
    <t>번호</t>
  </si>
  <si>
    <t>수령</t>
  </si>
  <si>
    <t>수고</t>
  </si>
  <si>
    <t>수종</t>
  </si>
  <si>
    <t>업종</t>
  </si>
  <si>
    <t>허가</t>
  </si>
  <si>
    <t>종류</t>
  </si>
  <si>
    <t>연번</t>
  </si>
  <si>
    <t>용도</t>
  </si>
  <si>
    <t>소유자</t>
  </si>
  <si>
    <t>비고</t>
  </si>
  <si>
    <t>감독</t>
  </si>
  <si>
    <t>수량㈜</t>
  </si>
  <si>
    <t>일자</t>
  </si>
  <si>
    <t>담당자</t>
  </si>
  <si>
    <t>조사자 :                   (인)</t>
  </si>
  <si>
    <t>감독관 :                   (인)</t>
  </si>
  <si>
    <t>물   건   의     소   재   지</t>
  </si>
  <si>
    <t>지 장 물 배 치 도</t>
  </si>
  <si>
    <t>편 입 면 적
(㎡)</t>
  </si>
  <si>
    <t>산  출  근  거</t>
  </si>
  <si>
    <t>※
입
목
죽</t>
  </si>
  <si>
    <t xml:space="preserve">※
공
작
물
</t>
  </si>
  <si>
    <t xml:space="preserve">지 장 물 기 본 조 사 서
</t>
  </si>
  <si>
    <t>기  타    참  고  사  항</t>
  </si>
  <si>
    <t>조서번호</t>
  </si>
  <si>
    <t>성    명</t>
  </si>
  <si>
    <t>소유자 주소</t>
  </si>
  <si>
    <t>전 화 번 호</t>
  </si>
  <si>
    <t>결  정</t>
  </si>
  <si>
    <t>총면적
(㎡)</t>
  </si>
  <si>
    <t>구조및 규격</t>
  </si>
  <si>
    <t>시설
규모</t>
  </si>
  <si>
    <t>구조및규격</t>
  </si>
  <si>
    <t>※
영
업
권</t>
  </si>
  <si>
    <t>면적
(㎡)</t>
  </si>
  <si>
    <t>사
진</t>
  </si>
  <si>
    <t>※
의
견</t>
  </si>
  <si>
    <t>업체명(상호)</t>
  </si>
  <si>
    <t>※
건
물</t>
  </si>
  <si>
    <t>일련
번호</t>
    <phoneticPr fontId="11" type="noConversion"/>
  </si>
  <si>
    <t>소재지</t>
    <phoneticPr fontId="11" type="noConversion"/>
  </si>
  <si>
    <t>지  번</t>
    <phoneticPr fontId="11" type="noConversion"/>
  </si>
  <si>
    <t>지
목</t>
    <phoneticPr fontId="11" type="noConversion"/>
  </si>
  <si>
    <t xml:space="preserve"> 구조</t>
    <phoneticPr fontId="11" type="noConversion"/>
  </si>
  <si>
    <t>건물면적
(㎡)</t>
    <phoneticPr fontId="11" type="noConversion"/>
  </si>
  <si>
    <t>소   유   자</t>
    <phoneticPr fontId="11" type="noConversion"/>
  </si>
  <si>
    <t>비고</t>
    <phoneticPr fontId="11" type="noConversion"/>
  </si>
  <si>
    <t>주     소</t>
    <phoneticPr fontId="11" type="noConversion"/>
  </si>
  <si>
    <t>성 명</t>
    <phoneticPr fontId="11" type="noConversion"/>
  </si>
  <si>
    <t>휀스</t>
    <phoneticPr fontId="10" type="noConversion"/>
  </si>
  <si>
    <t>ea</t>
    <phoneticPr fontId="10" type="noConversion"/>
  </si>
  <si>
    <t>m</t>
    <phoneticPr fontId="10" type="noConversion"/>
  </si>
  <si>
    <t>2~3m</t>
    <phoneticPr fontId="10" type="noConversion"/>
  </si>
  <si>
    <t>감나무</t>
    <phoneticPr fontId="10" type="noConversion"/>
  </si>
  <si>
    <t>대</t>
    <phoneticPr fontId="10" type="noConversion"/>
  </si>
  <si>
    <t>단위</t>
    <phoneticPr fontId="10" type="noConversion"/>
  </si>
  <si>
    <t xml:space="preserve">수량 </t>
    <phoneticPr fontId="10" type="noConversion"/>
  </si>
  <si>
    <t>1.5m</t>
    <phoneticPr fontId="10" type="noConversion"/>
  </si>
  <si>
    <t>토지대장</t>
    <phoneticPr fontId="10" type="noConversion"/>
  </si>
  <si>
    <t xml:space="preserve">합           계 </t>
    <phoneticPr fontId="10" type="noConversion"/>
  </si>
  <si>
    <t>1-1</t>
    <phoneticPr fontId="10" type="noConversion"/>
  </si>
  <si>
    <t>1-2</t>
  </si>
  <si>
    <t>1-3</t>
  </si>
  <si>
    <t>1-4</t>
  </si>
  <si>
    <t>1-5</t>
  </si>
  <si>
    <t>부용리</t>
  </si>
  <si>
    <t>부용리</t>
    <phoneticPr fontId="11" type="noConversion"/>
  </si>
  <si>
    <t>332-3</t>
  </si>
  <si>
    <t>332-1</t>
  </si>
  <si>
    <t>830-35</t>
  </si>
  <si>
    <t>340-16</t>
  </si>
  <si>
    <t>340-24</t>
  </si>
  <si>
    <t>340-45</t>
  </si>
  <si>
    <t>340-27</t>
  </si>
  <si>
    <t>340-3</t>
  </si>
  <si>
    <t>340-37</t>
  </si>
  <si>
    <t>340-38</t>
  </si>
  <si>
    <t>340-30</t>
  </si>
  <si>
    <t>340-28</t>
  </si>
  <si>
    <t>334-29</t>
  </si>
  <si>
    <t>334-59</t>
  </si>
  <si>
    <t>830-37</t>
  </si>
  <si>
    <t>340-41</t>
  </si>
  <si>
    <t>340-17</t>
  </si>
  <si>
    <t>340-2</t>
  </si>
  <si>
    <t>대</t>
  </si>
  <si>
    <t>도</t>
  </si>
  <si>
    <t>332</t>
  </si>
  <si>
    <t>건설부</t>
  </si>
  <si>
    <t>영동군</t>
  </si>
  <si>
    <t>영동읍 부용4길 22</t>
  </si>
  <si>
    <t>서울 동작구 상도동 212-105 우성빌라 지2</t>
  </si>
  <si>
    <t>334</t>
  </si>
  <si>
    <t>김수현</t>
  </si>
  <si>
    <t>국</t>
  </si>
  <si>
    <t>박점복</t>
  </si>
  <si>
    <t>강덕희</t>
  </si>
  <si>
    <t>유대철</t>
  </si>
  <si>
    <t>최창성</t>
  </si>
  <si>
    <t>340-36</t>
  </si>
  <si>
    <t>340-40</t>
  </si>
  <si>
    <t>340-11</t>
  </si>
  <si>
    <t>340-10</t>
  </si>
  <si>
    <t>340-35</t>
  </si>
  <si>
    <t>340-39</t>
  </si>
  <si>
    <t>340-29</t>
  </si>
  <si>
    <t>340-19</t>
  </si>
  <si>
    <t>충북 영동군 영동읍 부용4길 14-7</t>
  </si>
  <si>
    <t>권해정</t>
  </si>
  <si>
    <t>김광순</t>
  </si>
  <si>
    <t>건축물대장</t>
    <phoneticPr fontId="10" type="noConversion"/>
  </si>
  <si>
    <t>2-1</t>
    <phoneticPr fontId="10" type="noConversion"/>
  </si>
  <si>
    <t>3-1</t>
    <phoneticPr fontId="10" type="noConversion"/>
  </si>
  <si>
    <t>4-1</t>
    <phoneticPr fontId="10" type="noConversion"/>
  </si>
  <si>
    <t>5-1</t>
    <phoneticPr fontId="10" type="noConversion"/>
  </si>
  <si>
    <t xml:space="preserve"> </t>
    <phoneticPr fontId="10" type="noConversion"/>
  </si>
  <si>
    <t>충북 영동군 영동읍 동정로 39-27,
101동203호(현대아파트)</t>
    <phoneticPr fontId="10" type="noConversion"/>
  </si>
  <si>
    <t>목조</t>
    <phoneticPr fontId="10" type="noConversion"/>
  </si>
  <si>
    <t>충북 영동군 영동읍 부용리 332</t>
    <phoneticPr fontId="10" type="noConversion"/>
  </si>
  <si>
    <t>홍애자</t>
    <phoneticPr fontId="10" type="noConversion"/>
  </si>
  <si>
    <t>세멘벽돌조/스레이트</t>
    <phoneticPr fontId="10" type="noConversion"/>
  </si>
  <si>
    <t>340-27</t>
    <phoneticPr fontId="10" type="noConversion"/>
  </si>
  <si>
    <t>박봉도</t>
    <phoneticPr fontId="10" type="noConversion"/>
  </si>
  <si>
    <t>건축물대장 (현재 미등기)</t>
    <phoneticPr fontId="10" type="noConversion"/>
  </si>
  <si>
    <t>브럭조</t>
    <phoneticPr fontId="10" type="noConversion"/>
  </si>
  <si>
    <t>시멘브럭조/슬라브</t>
    <phoneticPr fontId="10" type="noConversion"/>
  </si>
  <si>
    <t>334</t>
    <phoneticPr fontId="10" type="noConversion"/>
  </si>
  <si>
    <t>유대철</t>
    <phoneticPr fontId="10" type="noConversion"/>
  </si>
  <si>
    <t>토조/스레트</t>
    <phoneticPr fontId="10" type="noConversion"/>
  </si>
  <si>
    <t>25.7</t>
    <phoneticPr fontId="10" type="noConversion"/>
  </si>
  <si>
    <t>20</t>
    <phoneticPr fontId="10" type="noConversion"/>
  </si>
  <si>
    <t>340-2</t>
    <phoneticPr fontId="10" type="noConversion"/>
  </si>
  <si>
    <t>이종학</t>
    <phoneticPr fontId="10" type="noConversion"/>
  </si>
  <si>
    <t>토조</t>
    <phoneticPr fontId="10" type="noConversion"/>
  </si>
  <si>
    <t>시멘브럭조/스레이트</t>
    <phoneticPr fontId="10" type="noConversion"/>
  </si>
  <si>
    <t>340-11</t>
    <phoneticPr fontId="10" type="noConversion"/>
  </si>
  <si>
    <t>손걸제</t>
    <phoneticPr fontId="10" type="noConversion"/>
  </si>
  <si>
    <t>벽돌구조</t>
    <phoneticPr fontId="10" type="noConversion"/>
  </si>
  <si>
    <t>권해정</t>
    <phoneticPr fontId="10" type="noConversion"/>
  </si>
  <si>
    <t>양분순</t>
    <phoneticPr fontId="10" type="noConversion"/>
  </si>
  <si>
    <t>건축물대장(현재 미등기)</t>
    <phoneticPr fontId="10" type="noConversion"/>
  </si>
  <si>
    <t>조사일자 : 2023. 07 .     .</t>
    <phoneticPr fontId="10" type="noConversion"/>
  </si>
  <si>
    <t>332-1</t>
    <phoneticPr fontId="10" type="noConversion"/>
  </si>
  <si>
    <t>6-1</t>
    <phoneticPr fontId="10" type="noConversion"/>
  </si>
  <si>
    <t>도</t>
    <phoneticPr fontId="10" type="noConversion"/>
  </si>
  <si>
    <t>829-3</t>
    <phoneticPr fontId="10" type="noConversion"/>
  </si>
  <si>
    <t>구</t>
    <phoneticPr fontId="10" type="noConversion"/>
  </si>
  <si>
    <t>64-1</t>
    <phoneticPr fontId="10" type="noConversion"/>
  </si>
  <si>
    <t>편입면적
(㎡)</t>
    <phoneticPr fontId="11" type="noConversion"/>
  </si>
  <si>
    <t>기획재정부</t>
    <phoneticPr fontId="10" type="noConversion"/>
  </si>
  <si>
    <t>영동군</t>
    <phoneticPr fontId="10" type="noConversion"/>
  </si>
  <si>
    <t>-</t>
    <phoneticPr fontId="10" type="noConversion"/>
  </si>
  <si>
    <t>33</t>
    <phoneticPr fontId="10" type="noConversion"/>
  </si>
  <si>
    <t>38</t>
    <phoneticPr fontId="10" type="noConversion"/>
  </si>
  <si>
    <t>340-43</t>
    <phoneticPr fontId="10" type="noConversion"/>
  </si>
  <si>
    <t>학</t>
    <phoneticPr fontId="10" type="noConversion"/>
  </si>
  <si>
    <t>충청북도(교육감)</t>
    <phoneticPr fontId="10" type="noConversion"/>
  </si>
  <si>
    <t>국</t>
    <phoneticPr fontId="10" type="noConversion"/>
  </si>
  <si>
    <t>3-2</t>
    <phoneticPr fontId="10" type="noConversion"/>
  </si>
  <si>
    <t>담장</t>
    <phoneticPr fontId="10" type="noConversion"/>
  </si>
  <si>
    <t>콘크리트</t>
    <phoneticPr fontId="10" type="noConversion"/>
  </si>
  <si>
    <t>문주</t>
    <phoneticPr fontId="10" type="noConversion"/>
  </si>
  <si>
    <t>대문</t>
    <phoneticPr fontId="10" type="noConversion"/>
  </si>
  <si>
    <t>철재(L2.0xH2.0)</t>
    <phoneticPr fontId="10" type="noConversion"/>
  </si>
  <si>
    <t>콘크리트(0.5x0.5xH2.0m)</t>
    <phoneticPr fontId="10" type="noConversion"/>
  </si>
  <si>
    <t>콘크리트(H1.6m)</t>
    <phoneticPr fontId="10" type="noConversion"/>
  </si>
  <si>
    <t>단풍나무</t>
    <phoneticPr fontId="10" type="noConversion"/>
  </si>
  <si>
    <t>향나무</t>
    <phoneticPr fontId="10" type="noConversion"/>
  </si>
  <si>
    <t>10년생</t>
    <phoneticPr fontId="10" type="noConversion"/>
  </si>
  <si>
    <t>15년생</t>
    <phoneticPr fontId="10" type="noConversion"/>
  </si>
  <si>
    <t>사철나무</t>
    <phoneticPr fontId="10" type="noConversion"/>
  </si>
  <si>
    <t>콘크리트(H0.5m)</t>
    <phoneticPr fontId="10" type="noConversion"/>
  </si>
  <si>
    <t>철재 및 콘크리트</t>
    <phoneticPr fontId="10" type="noConversion"/>
  </si>
  <si>
    <t>수도</t>
    <phoneticPr fontId="10" type="noConversion"/>
  </si>
  <si>
    <t>보도블럭</t>
    <phoneticPr fontId="10" type="noConversion"/>
  </si>
  <si>
    <t>m2</t>
    <phoneticPr fontId="10" type="noConversion"/>
  </si>
  <si>
    <t>콘크리트(H1.5m)</t>
    <phoneticPr fontId="10" type="noConversion"/>
  </si>
  <si>
    <t>목재(H1.0)</t>
    <phoneticPr fontId="10" type="noConversion"/>
  </si>
  <si>
    <t>콘크리트(0.5x0.5xH1.2m)</t>
    <phoneticPr fontId="10" type="noConversion"/>
  </si>
  <si>
    <t>철재(L1.5xH1.2)</t>
    <phoneticPr fontId="10" type="noConversion"/>
  </si>
  <si>
    <t>철재(L1.5xH2.0)</t>
    <phoneticPr fontId="10" type="noConversion"/>
  </si>
  <si>
    <t>콘크리트(H1.7m)</t>
    <phoneticPr fontId="10" type="noConversion"/>
  </si>
  <si>
    <t>콘크리트(0.5x0.5xH1.7m)</t>
    <phoneticPr fontId="10" type="noConversion"/>
  </si>
  <si>
    <t>철재(L2.5xH1.7)</t>
    <phoneticPr fontId="10" type="noConversion"/>
  </si>
  <si>
    <t>철재(L2.5xH2.0)</t>
    <phoneticPr fontId="10" type="noConversion"/>
  </si>
  <si>
    <t>0.5m</t>
    <phoneticPr fontId="10" type="noConversion"/>
  </si>
  <si>
    <t>5년</t>
    <phoneticPr fontId="10" type="noConversion"/>
  </si>
  <si>
    <t>2m</t>
    <phoneticPr fontId="10" type="noConversion"/>
  </si>
  <si>
    <t>차고</t>
    <phoneticPr fontId="10" type="noConversion"/>
  </si>
  <si>
    <t>철재및콘크리트(기초바닥)</t>
    <phoneticPr fontId="10" type="noConversion"/>
  </si>
  <si>
    <t>정자
(마을회소유)</t>
    <phoneticPr fontId="10" type="noConversion"/>
  </si>
  <si>
    <t>1.0
(20.0,m2)</t>
    <phoneticPr fontId="10" type="noConversion"/>
  </si>
  <si>
    <t>목재 및 기초콘크리트</t>
    <phoneticPr fontId="10" type="noConversion"/>
  </si>
  <si>
    <t>셔터</t>
    <phoneticPr fontId="10" type="noConversion"/>
  </si>
  <si>
    <t>3-3</t>
    <phoneticPr fontId="10" type="noConversion"/>
  </si>
  <si>
    <t>3-4</t>
    <phoneticPr fontId="10" type="noConversion"/>
  </si>
  <si>
    <t>3-5</t>
    <phoneticPr fontId="10" type="noConversion"/>
  </si>
  <si>
    <t>3-6</t>
    <phoneticPr fontId="10" type="noConversion"/>
  </si>
  <si>
    <t>4-2</t>
    <phoneticPr fontId="10" type="noConversion"/>
  </si>
  <si>
    <t>4-3</t>
    <phoneticPr fontId="10" type="noConversion"/>
  </si>
  <si>
    <t>5-2</t>
    <phoneticPr fontId="10" type="noConversion"/>
  </si>
  <si>
    <t>5-3</t>
    <phoneticPr fontId="10" type="noConversion"/>
  </si>
  <si>
    <t>5-4</t>
    <phoneticPr fontId="10" type="noConversion"/>
  </si>
  <si>
    <t>6-2</t>
    <phoneticPr fontId="10" type="noConversion"/>
  </si>
  <si>
    <t>6-3</t>
    <phoneticPr fontId="10" type="noConversion"/>
  </si>
  <si>
    <t>6-4</t>
    <phoneticPr fontId="10" type="noConversion"/>
  </si>
  <si>
    <t>6-5</t>
    <phoneticPr fontId="10" type="noConversion"/>
  </si>
  <si>
    <t>6-6</t>
    <phoneticPr fontId="10" type="noConversion"/>
  </si>
  <si>
    <t>6-7</t>
    <phoneticPr fontId="10" type="noConversion"/>
  </si>
  <si>
    <t>7-1</t>
    <phoneticPr fontId="10" type="noConversion"/>
  </si>
  <si>
    <t>7-2</t>
    <phoneticPr fontId="10" type="noConversion"/>
  </si>
  <si>
    <t>콘크리트(0.5x0.5xH1.5m)</t>
    <phoneticPr fontId="10" type="noConversion"/>
  </si>
  <si>
    <t>철재(L1.5xH1.5)</t>
    <phoneticPr fontId="10" type="noConversion"/>
  </si>
  <si>
    <t>컨축물대장 없음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</si>
</sst>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176" formatCode="0_);[Red]\(0\)"/>
    <numFmt numFmtId="190" formatCode="mm&quot;월&quot;\ dd&quot;일&quot;"/>
    <numFmt numFmtId="191" formatCode="0.000"/>
    <numFmt numFmtId="192" formatCode="0.0"/>
    <numFmt numFmtId="193" formatCode="#,##0_ ;[Red]\-#,##0\ "/>
  </numFmts>
  <fonts count="20" x14ac:knownFonts="1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9"/>
      <color rgb="FF000000"/>
      <name val="HY그래픽M"/>
      <family val="1"/>
      <charset val="129"/>
    </font>
    <font>
      <sz val="11"/>
      <color rgb="FF000000"/>
      <name val="HY그래픽M"/>
      <family val="1"/>
      <charset val="129"/>
    </font>
    <font>
      <sz val="10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0"/>
      <color rgb="FF000000"/>
      <name val="맑은 고딕"/>
      <family val="3"/>
      <charset val="129"/>
    </font>
    <font>
      <b/>
      <u/>
      <sz val="26"/>
      <color rgb="FF000000"/>
      <name val="HY그래픽M"/>
      <family val="1"/>
      <charset val="129"/>
    </font>
    <font>
      <sz val="10"/>
      <color rgb="FFFF0000"/>
      <name val="HY그래픽M"/>
      <family val="1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22"/>
      <color rgb="FF000000"/>
      <name val="HY그래픽M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맑은 고딕"/>
      <family val="3"/>
      <charset val="129"/>
    </font>
    <font>
      <sz val="10"/>
      <color theme="1"/>
      <name val="HY그래픽M"/>
      <family val="1"/>
      <charset val="129"/>
    </font>
    <font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/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92" fontId="16" fillId="0" borderId="3" xfId="0" applyNumberFormat="1" applyFont="1" applyBorder="1" applyAlignment="1">
      <alignment horizontal="center" vertical="center"/>
    </xf>
    <xf numFmtId="193" fontId="18" fillId="0" borderId="0" xfId="1" applyNumberFormat="1" applyFont="1">
      <alignment vertical="center"/>
    </xf>
    <xf numFmtId="49" fontId="18" fillId="0" borderId="3" xfId="1" applyNumberFormat="1" applyFont="1" applyBorder="1" applyAlignment="1">
      <alignment horizontal="center" vertical="center" wrapText="1"/>
    </xf>
    <xf numFmtId="49" fontId="18" fillId="0" borderId="3" xfId="1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1" fontId="18" fillId="0" borderId="3" xfId="1" quotePrefix="1" applyNumberFormat="1" applyFont="1" applyBorder="1" applyAlignment="1">
      <alignment horizontal="center" vertical="center"/>
    </xf>
    <xf numFmtId="191" fontId="18" fillId="0" borderId="3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1" fontId="18" fillId="0" borderId="3" xfId="1" applyNumberFormat="1" applyFont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191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wrapText="1"/>
    </xf>
    <xf numFmtId="1" fontId="18" fillId="0" borderId="0" xfId="1" quotePrefix="1" applyNumberFormat="1" applyFont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 wrapText="1"/>
    </xf>
    <xf numFmtId="191" fontId="19" fillId="0" borderId="0" xfId="1" applyNumberFormat="1" applyFont="1" applyAlignment="1">
      <alignment horizontal="center" vertical="center"/>
    </xf>
    <xf numFmtId="190" fontId="18" fillId="0" borderId="0" xfId="1" quotePrefix="1" applyNumberFormat="1" applyFont="1">
      <alignment vertical="center"/>
    </xf>
    <xf numFmtId="49" fontId="18" fillId="0" borderId="0" xfId="1" applyNumberFormat="1" applyFont="1">
      <alignment vertical="center"/>
    </xf>
    <xf numFmtId="49" fontId="19" fillId="0" borderId="0" xfId="1" applyNumberFormat="1" applyFont="1">
      <alignment vertical="center"/>
    </xf>
    <xf numFmtId="192" fontId="18" fillId="0" borderId="3" xfId="1" applyNumberFormat="1" applyFont="1" applyBorder="1" applyAlignment="1">
      <alignment horizontal="center" vertical="center"/>
    </xf>
    <xf numFmtId="49" fontId="18" fillId="2" borderId="3" xfId="1" applyNumberFormat="1" applyFont="1" applyFill="1" applyBorder="1" applyAlignment="1">
      <alignment horizontal="center" vertical="center"/>
    </xf>
    <xf numFmtId="192" fontId="18" fillId="2" borderId="3" xfId="1" applyNumberFormat="1" applyFont="1" applyFill="1" applyBorder="1" applyAlignment="1">
      <alignment horizontal="center" vertical="center"/>
    </xf>
    <xf numFmtId="49" fontId="18" fillId="2" borderId="3" xfId="1" applyNumberFormat="1" applyFont="1" applyFill="1" applyBorder="1" applyAlignment="1">
      <alignment horizontal="center" vertical="center" wrapText="1"/>
    </xf>
    <xf numFmtId="192" fontId="19" fillId="0" borderId="3" xfId="1" applyNumberFormat="1" applyFont="1" applyBorder="1" applyAlignment="1">
      <alignment horizontal="center" vertical="center"/>
    </xf>
    <xf numFmtId="49" fontId="19" fillId="2" borderId="3" xfId="1" applyNumberFormat="1" applyFont="1" applyFill="1" applyBorder="1" applyAlignment="1">
      <alignment horizontal="center" vertical="center"/>
    </xf>
    <xf numFmtId="192" fontId="19" fillId="2" borderId="3" xfId="1" applyNumberFormat="1" applyFont="1" applyFill="1" applyBorder="1" applyAlignment="1">
      <alignment horizontal="center" vertical="center"/>
    </xf>
    <xf numFmtId="193" fontId="18" fillId="0" borderId="0" xfId="1" applyNumberFormat="1" applyFont="1" applyAlignment="1">
      <alignment horizontal="center" vertical="center"/>
    </xf>
    <xf numFmtId="192" fontId="18" fillId="0" borderId="0" xfId="1" applyNumberFormat="1" applyFont="1" applyAlignment="1">
      <alignment horizontal="center" vertical="center"/>
    </xf>
    <xf numFmtId="1" fontId="18" fillId="2" borderId="3" xfId="1" applyNumberFormat="1" applyFont="1" applyFill="1" applyBorder="1" applyAlignment="1">
      <alignment horizontal="center" vertical="center"/>
    </xf>
    <xf numFmtId="1" fontId="19" fillId="2" borderId="3" xfId="1" applyNumberFormat="1" applyFont="1" applyFill="1" applyBorder="1" applyAlignment="1">
      <alignment horizontal="center" vertical="center"/>
    </xf>
    <xf numFmtId="193" fontId="18" fillId="0" borderId="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4" xfId="1" applyNumberFormat="1" applyFont="1" applyBorder="1" applyAlignment="1">
      <alignment horizontal="center" vertical="center"/>
    </xf>
    <xf numFmtId="190" fontId="4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49" fontId="18" fillId="2" borderId="3" xfId="1" applyNumberFormat="1" applyFont="1" applyFill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 wrapText="1"/>
    </xf>
    <xf numFmtId="193" fontId="18" fillId="0" borderId="3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49" fontId="18" fillId="2" borderId="3" xfId="1" applyNumberFormat="1" applyFont="1" applyFill="1" applyBorder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/>
    </xf>
    <xf numFmtId="1" fontId="18" fillId="2" borderId="3" xfId="1" quotePrefix="1" applyNumberFormat="1" applyFont="1" applyFill="1" applyBorder="1" applyAlignment="1">
      <alignment horizontal="center" vertical="center"/>
    </xf>
    <xf numFmtId="6" fontId="18" fillId="2" borderId="3" xfId="1" applyNumberFormat="1" applyFont="1" applyFill="1" applyBorder="1" applyAlignment="1">
      <alignment horizontal="center" vertical="center"/>
    </xf>
    <xf numFmtId="193" fontId="18" fillId="0" borderId="13" xfId="1" applyNumberFormat="1" applyFont="1" applyBorder="1" applyAlignment="1">
      <alignment horizontal="center" vertical="center"/>
    </xf>
    <xf numFmtId="193" fontId="18" fillId="0" borderId="17" xfId="1" applyNumberFormat="1" applyFont="1" applyBorder="1" applyAlignment="1">
      <alignment horizontal="center" vertical="center"/>
    </xf>
    <xf numFmtId="193" fontId="18" fillId="0" borderId="16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6"/>
  <sheetViews>
    <sheetView tabSelected="1" view="pageBreakPreview" zoomScale="70" zoomScaleNormal="70" zoomScaleSheetLayoutView="70" workbookViewId="0">
      <selection activeCell="F68" sqref="F68:G68"/>
    </sheetView>
  </sheetViews>
  <sheetFormatPr defaultColWidth="8.88671875" defaultRowHeight="13.5" x14ac:dyDescent="0.15"/>
  <cols>
    <col min="1" max="1" width="5.88671875" style="3" customWidth="1"/>
    <col min="2" max="2" width="5.88671875" style="3" hidden="1" customWidth="1"/>
    <col min="3" max="3" width="5.88671875" style="3" customWidth="1"/>
    <col min="4" max="4" width="5.33203125" style="3" customWidth="1"/>
    <col min="5" max="5" width="5" style="3" customWidth="1"/>
    <col min="6" max="6" width="12.21875" style="3" customWidth="1"/>
    <col min="7" max="7" width="14.44140625" style="3" customWidth="1"/>
    <col min="8" max="8" width="7.44140625" style="3" customWidth="1"/>
    <col min="9" max="9" width="5.33203125" style="3" customWidth="1"/>
    <col min="10" max="10" width="6.88671875" style="3" customWidth="1"/>
    <col min="11" max="12" width="5.44140625" style="3" customWidth="1"/>
    <col min="13" max="14" width="9.33203125" style="3" customWidth="1"/>
    <col min="15" max="15" width="10.5546875" style="3" customWidth="1"/>
    <col min="16" max="16" width="5.109375" style="3" customWidth="1"/>
    <col min="17" max="17" width="25.109375" style="3" customWidth="1"/>
    <col min="18" max="18" width="31.44140625" style="3" customWidth="1"/>
    <col min="19" max="16384" width="8.88671875" style="3"/>
  </cols>
  <sheetData>
    <row r="1" spans="1:20" ht="31.5" customHeight="1" x14ac:dyDescent="0.15">
      <c r="A1" s="73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2" t="s">
        <v>142</v>
      </c>
    </row>
    <row r="2" spans="1:20" ht="31.5" customHeight="1" x14ac:dyDescent="0.1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4" t="s">
        <v>15</v>
      </c>
    </row>
    <row r="3" spans="1:20" ht="31.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5" t="s">
        <v>16</v>
      </c>
    </row>
    <row r="4" spans="1:20" s="7" customFormat="1" ht="27" customHeight="1" x14ac:dyDescent="0.15">
      <c r="A4" s="62" t="s">
        <v>17</v>
      </c>
      <c r="B4" s="52"/>
      <c r="C4" s="52"/>
      <c r="D4" s="52"/>
      <c r="E4" s="52"/>
      <c r="F4" s="52"/>
      <c r="G4" s="52"/>
      <c r="H4" s="52"/>
      <c r="I4" s="52" t="s">
        <v>25</v>
      </c>
      <c r="J4" s="52"/>
      <c r="K4" s="52" t="s">
        <v>26</v>
      </c>
      <c r="L4" s="52"/>
      <c r="M4" s="52" t="str">
        <f>VLOOKUP(A5,편입건물조서!$D$3:$J$36,7,FALSE)</f>
        <v>홍애자</v>
      </c>
      <c r="N4" s="52"/>
      <c r="O4" s="52"/>
      <c r="P4" s="52" t="s">
        <v>18</v>
      </c>
      <c r="Q4" s="52"/>
      <c r="R4" s="69"/>
    </row>
    <row r="5" spans="1:20" s="7" customFormat="1" ht="27" customHeight="1" x14ac:dyDescent="0.15">
      <c r="A5" s="81" t="s">
        <v>143</v>
      </c>
      <c r="B5" s="52"/>
      <c r="C5" s="52"/>
      <c r="D5" s="52"/>
      <c r="E5" s="52"/>
      <c r="F5" s="52"/>
      <c r="G5" s="52"/>
      <c r="H5" s="52"/>
      <c r="I5" s="68">
        <f>편입건물조서!A3</f>
        <v>1</v>
      </c>
      <c r="J5" s="52"/>
      <c r="K5" s="52" t="s">
        <v>27</v>
      </c>
      <c r="L5" s="52"/>
      <c r="M5" s="52" t="str">
        <f>VLOOKUP(A5,편입건물조서!$D$3:$J$36,6,FALSE)</f>
        <v>충북 영동군 영동읍 부용리 332</v>
      </c>
      <c r="N5" s="52"/>
      <c r="O5" s="52"/>
      <c r="P5" s="52"/>
      <c r="Q5" s="52"/>
      <c r="R5" s="69"/>
    </row>
    <row r="6" spans="1:20" s="7" customFormat="1" ht="27" customHeight="1" x14ac:dyDescent="0.15">
      <c r="A6" s="62"/>
      <c r="B6" s="52"/>
      <c r="C6" s="52"/>
      <c r="D6" s="52"/>
      <c r="E6" s="52"/>
      <c r="F6" s="52"/>
      <c r="G6" s="52"/>
      <c r="H6" s="52"/>
      <c r="I6" s="52"/>
      <c r="J6" s="52"/>
      <c r="K6" s="52" t="s">
        <v>28</v>
      </c>
      <c r="L6" s="52"/>
      <c r="M6" s="52"/>
      <c r="N6" s="52"/>
      <c r="O6" s="52"/>
      <c r="P6" s="52"/>
      <c r="Q6" s="52"/>
      <c r="R6" s="69"/>
    </row>
    <row r="7" spans="1:20" s="7" customFormat="1" ht="27" customHeight="1" x14ac:dyDescent="0.15">
      <c r="A7" s="50" t="s">
        <v>39</v>
      </c>
      <c r="B7" s="6" t="s">
        <v>7</v>
      </c>
      <c r="C7" s="6" t="s">
        <v>7</v>
      </c>
      <c r="D7" s="6" t="s">
        <v>6</v>
      </c>
      <c r="E7" s="6" t="s">
        <v>8</v>
      </c>
      <c r="F7" s="52" t="s">
        <v>33</v>
      </c>
      <c r="G7" s="52"/>
      <c r="H7" s="8" t="s">
        <v>30</v>
      </c>
      <c r="I7" s="55" t="s">
        <v>19</v>
      </c>
      <c r="J7" s="52"/>
      <c r="K7" s="52" t="s">
        <v>20</v>
      </c>
      <c r="L7" s="52"/>
      <c r="M7" s="52"/>
      <c r="N7" s="52"/>
      <c r="O7" s="52"/>
      <c r="P7" s="52"/>
      <c r="Q7" s="52"/>
      <c r="R7" s="69"/>
      <c r="T7" s="1"/>
    </row>
    <row r="8" spans="1:20" s="7" customFormat="1" ht="27" customHeight="1" x14ac:dyDescent="0.15">
      <c r="A8" s="62"/>
      <c r="B8" s="6">
        <v>1</v>
      </c>
      <c r="C8" s="6">
        <f t="shared" ref="C8:C14" si="0">IF(K8="","",B8)</f>
        <v>1</v>
      </c>
      <c r="D8" s="6"/>
      <c r="E8" s="6"/>
      <c r="F8" s="70" t="s">
        <v>118</v>
      </c>
      <c r="G8" s="71"/>
      <c r="H8" s="38">
        <v>70.2</v>
      </c>
      <c r="I8" s="52"/>
      <c r="J8" s="52"/>
      <c r="K8" s="63" t="s">
        <v>111</v>
      </c>
      <c r="L8" s="64"/>
      <c r="M8" s="64"/>
      <c r="N8" s="64"/>
      <c r="O8" s="65"/>
      <c r="P8" s="52"/>
      <c r="Q8" s="52"/>
      <c r="R8" s="69"/>
    </row>
    <row r="9" spans="1:20" s="7" customFormat="1" ht="27" customHeight="1" x14ac:dyDescent="0.15">
      <c r="A9" s="62"/>
      <c r="B9" s="6">
        <v>2</v>
      </c>
      <c r="C9" s="6">
        <f t="shared" si="0"/>
        <v>2</v>
      </c>
      <c r="D9" s="6"/>
      <c r="E9" s="6"/>
      <c r="F9" s="70" t="s">
        <v>121</v>
      </c>
      <c r="G9" s="71"/>
      <c r="H9" s="38">
        <v>30.2</v>
      </c>
      <c r="I9" s="52" t="str">
        <f>IF(ISERROR(VLOOKUP(CONCATENATE(B9,".",A5),편입건물조서!$A$3:$J$108,9,FALSE))=TRUE,"",(VLOOKUP(CONCATENATE(B9,".",A5),편입건물조서!$A$3:$J$108,9,FALSE)))</f>
        <v/>
      </c>
      <c r="J9" s="52"/>
      <c r="K9" s="63" t="s">
        <v>111</v>
      </c>
      <c r="L9" s="64"/>
      <c r="M9" s="64"/>
      <c r="N9" s="64"/>
      <c r="O9" s="65"/>
      <c r="P9" s="52"/>
      <c r="Q9" s="52"/>
      <c r="R9" s="69"/>
    </row>
    <row r="10" spans="1:20" s="7" customFormat="1" ht="27" customHeight="1" x14ac:dyDescent="0.15">
      <c r="A10" s="62"/>
      <c r="B10" s="6">
        <v>3</v>
      </c>
      <c r="C10" s="6" t="str">
        <f t="shared" si="0"/>
        <v/>
      </c>
      <c r="D10" s="6"/>
      <c r="E10" s="6"/>
      <c r="F10" s="55" t="str">
        <f>IF(ISERROR(VLOOKUP(CONCATENATE(B10,".",A5),편입건물조서!$A$3:$J$108,8,FALSE))=TRUE,"",(VLOOKUP(CONCATENATE(B10,".",A5),편입건물조서!$A$3:$J$108,8,FALSE)))</f>
        <v/>
      </c>
      <c r="G10" s="52"/>
      <c r="H10" s="6" t="str">
        <f>IF(ISERROR(VLOOKUP(CONCATENATE(B10,".",A5),편입건물조서!$A$3:$J$108,9,FALSE))=TRUE,"",(VLOOKUP(CONCATENATE(B10,".",A5),편입건물조서!$A$3:$J$108,9,FALSE)))</f>
        <v/>
      </c>
      <c r="I10" s="52" t="str">
        <f>IF(ISERROR(VLOOKUP(CONCATENATE(B10,".",A5),편입건물조서!$A$3:$J$108,9,FALSE))=TRUE,"",(VLOOKUP(CONCATENATE(B10,".",A5),편입건물조서!$A$3:$J$108,9,FALSE)))</f>
        <v/>
      </c>
      <c r="J10" s="52"/>
      <c r="K10" s="52" t="str">
        <f t="shared" ref="K10:K14" si="1">IF(I10="","","등기부등본")</f>
        <v/>
      </c>
      <c r="L10" s="52"/>
      <c r="M10" s="52"/>
      <c r="N10" s="52"/>
      <c r="O10" s="52"/>
      <c r="P10" s="52"/>
      <c r="Q10" s="52"/>
      <c r="R10" s="69"/>
    </row>
    <row r="11" spans="1:20" s="7" customFormat="1" ht="27" customHeight="1" x14ac:dyDescent="0.15">
      <c r="A11" s="62"/>
      <c r="B11" s="6">
        <v>4</v>
      </c>
      <c r="C11" s="6" t="str">
        <f t="shared" si="0"/>
        <v/>
      </c>
      <c r="D11" s="6"/>
      <c r="E11" s="6"/>
      <c r="F11" s="55" t="str">
        <f>IF(ISERROR(VLOOKUP(CONCATENATE(B11,".",A5),편입건물조서!$A$3:$J$108,8,FALSE))=TRUE,"",(VLOOKUP(CONCATENATE(B11,".",A5),편입건물조서!$A$3:$J$108,8,FALSE)))</f>
        <v/>
      </c>
      <c r="G11" s="52"/>
      <c r="H11" s="6" t="str">
        <f>IF(ISERROR(VLOOKUP(CONCATENATE(B11,".",A5),편입건물조서!$A$3:$J$108,9,FALSE))=TRUE,"",(VLOOKUP(CONCATENATE(B11,".",A5),편입건물조서!$A$3:$J$108,9,FALSE)))</f>
        <v/>
      </c>
      <c r="I11" s="52" t="str">
        <f>IF(ISERROR(VLOOKUP(CONCATENATE(B11,".",A5),편입건물조서!$A$3:$J$108,9,FALSE))=TRUE,"",(VLOOKUP(CONCATENATE(B11,".",A5),편입건물조서!$A$3:$J$108,9,FALSE)))</f>
        <v/>
      </c>
      <c r="J11" s="52"/>
      <c r="K11" s="52" t="str">
        <f t="shared" si="1"/>
        <v/>
      </c>
      <c r="L11" s="52"/>
      <c r="M11" s="52"/>
      <c r="N11" s="52"/>
      <c r="O11" s="52"/>
      <c r="P11" s="52"/>
      <c r="Q11" s="52"/>
      <c r="R11" s="69"/>
    </row>
    <row r="12" spans="1:20" s="7" customFormat="1" ht="27" customHeight="1" x14ac:dyDescent="0.15">
      <c r="A12" s="62"/>
      <c r="B12" s="6">
        <v>5</v>
      </c>
      <c r="C12" s="6" t="str">
        <f t="shared" si="0"/>
        <v/>
      </c>
      <c r="D12" s="6"/>
      <c r="E12" s="6"/>
      <c r="F12" s="55" t="str">
        <f>IF(ISERROR(VLOOKUP(CONCATENATE(B12,".",A5),편입건물조서!$A$3:$J$108,8,FALSE))=TRUE,"",(VLOOKUP(CONCATENATE(B12,".",A5),편입건물조서!$A$3:$J$108,8,FALSE)))</f>
        <v/>
      </c>
      <c r="G12" s="52"/>
      <c r="H12" s="6" t="str">
        <f>IF(ISERROR(VLOOKUP(CONCATENATE(B12,".",A5),편입건물조서!$A$3:$J$108,9,FALSE))=TRUE,"",(VLOOKUP(CONCATENATE(B12,".",A5),편입건물조서!$A$3:$J$108,9,FALSE)))</f>
        <v/>
      </c>
      <c r="I12" s="52" t="str">
        <f>IF(ISERROR(VLOOKUP(CONCATENATE(B12,".",A5),편입건물조서!$A$3:$J$108,9,FALSE))=TRUE,"",(VLOOKUP(CONCATENATE(B12,".",A5),편입건물조서!$A$3:$J$108,9,FALSE)))</f>
        <v/>
      </c>
      <c r="J12" s="52"/>
      <c r="K12" s="52" t="str">
        <f t="shared" si="1"/>
        <v/>
      </c>
      <c r="L12" s="52"/>
      <c r="M12" s="52"/>
      <c r="N12" s="52"/>
      <c r="O12" s="52"/>
      <c r="P12" s="52"/>
      <c r="Q12" s="52"/>
      <c r="R12" s="69"/>
    </row>
    <row r="13" spans="1:20" s="7" customFormat="1" ht="27" customHeight="1" x14ac:dyDescent="0.15">
      <c r="A13" s="62"/>
      <c r="B13" s="6">
        <v>6</v>
      </c>
      <c r="C13" s="6" t="str">
        <f t="shared" si="0"/>
        <v/>
      </c>
      <c r="D13" s="6"/>
      <c r="E13" s="6"/>
      <c r="F13" s="55" t="str">
        <f>IF(ISERROR(VLOOKUP(CONCATENATE(B13,".",A5),편입건물조서!$A$3:$J$108,8,FALSE))=TRUE,"",(VLOOKUP(CONCATENATE(B13,".",A5),편입건물조서!$A$3:$J$108,8,FALSE)))</f>
        <v/>
      </c>
      <c r="G13" s="52"/>
      <c r="H13" s="6" t="str">
        <f>IF(ISERROR(VLOOKUP(CONCATENATE(B13,".",A5),편입건물조서!$A$3:$J$108,9,FALSE))=TRUE,"",(VLOOKUP(CONCATENATE(B13,".",A5),편입건물조서!$A$3:$J$108,9,FALSE)))</f>
        <v/>
      </c>
      <c r="I13" s="52" t="str">
        <f>IF(ISERROR(VLOOKUP(CONCATENATE(B13,".",A5),편입건물조서!$A$3:$J$108,9,FALSE))=TRUE,"",(VLOOKUP(CONCATENATE(B13,".",A5),편입건물조서!$A$3:$J$108,9,FALSE)))</f>
        <v/>
      </c>
      <c r="J13" s="52"/>
      <c r="K13" s="52" t="str">
        <f t="shared" si="1"/>
        <v/>
      </c>
      <c r="L13" s="52"/>
      <c r="M13" s="52"/>
      <c r="N13" s="52"/>
      <c r="O13" s="52"/>
      <c r="P13" s="52"/>
      <c r="Q13" s="52"/>
      <c r="R13" s="69"/>
    </row>
    <row r="14" spans="1:20" s="7" customFormat="1" ht="27" customHeight="1" x14ac:dyDescent="0.15">
      <c r="A14" s="62"/>
      <c r="B14" s="6">
        <v>7</v>
      </c>
      <c r="C14" s="6" t="str">
        <f t="shared" si="0"/>
        <v/>
      </c>
      <c r="D14" s="6"/>
      <c r="E14" s="6"/>
      <c r="F14" s="55" t="str">
        <f>IF(ISERROR(VLOOKUP(CONCATENATE(B14,".",A5),편입건물조서!$A$3:$J$108,8,FALSE))=TRUE,"",(VLOOKUP(CONCATENATE(B14,".",A5),편입건물조서!$A$3:$J$108,8,FALSE)))</f>
        <v/>
      </c>
      <c r="G14" s="52"/>
      <c r="H14" s="6" t="str">
        <f>IF(ISERROR(VLOOKUP(CONCATENATE(B14,".",A5),편입건물조서!$A$3:$J$108,9,FALSE))=TRUE,"",(VLOOKUP(CONCATENATE(B14,".",A5),편입건물조서!$A$3:$J$108,9,FALSE)))</f>
        <v/>
      </c>
      <c r="I14" s="52" t="str">
        <f>IF(ISERROR(VLOOKUP(CONCATENATE(B14,".",A5),편입건물조서!$A$3:$J$108,9,FALSE))=TRUE,"",(VLOOKUP(CONCATENATE(B14,".",A5),편입건물조서!$A$3:$J$108,9,FALSE)))</f>
        <v/>
      </c>
      <c r="J14" s="52"/>
      <c r="K14" s="52" t="str">
        <f t="shared" si="1"/>
        <v/>
      </c>
      <c r="L14" s="52"/>
      <c r="M14" s="52"/>
      <c r="N14" s="52"/>
      <c r="O14" s="52"/>
      <c r="P14" s="52"/>
      <c r="Q14" s="52"/>
      <c r="R14" s="69"/>
    </row>
    <row r="15" spans="1:20" s="7" customFormat="1" ht="27" customHeight="1" x14ac:dyDescent="0.15">
      <c r="A15" s="62"/>
      <c r="B15" s="6">
        <v>8</v>
      </c>
      <c r="C15" s="63" t="s">
        <v>60</v>
      </c>
      <c r="D15" s="64"/>
      <c r="E15" s="65"/>
      <c r="F15" s="55" t="str">
        <f>IF(ISERROR(VLOOKUP(CONCATENATE(B15,".",A5),편입건물조서!$A$3:$J$108,8,FALSE))=TRUE,"",(VLOOKUP(CONCATENATE(B15,".",A5),편입건물조서!$A$3:$J$108,8,FALSE)))</f>
        <v/>
      </c>
      <c r="G15" s="52"/>
      <c r="H15" s="6" t="str">
        <f>IF(ISERROR(VLOOKUP(CONCATENATE(B15,".",A5),편입건물조서!$A$3:$J$108,9,FALSE))=TRUE,"",(VLOOKUP(CONCATENATE(B15,".",A5),편입건물조서!$A$3:$J$108,9,FALSE)))</f>
        <v/>
      </c>
      <c r="I15" s="52">
        <f>SUM(I8:J14)</f>
        <v>0</v>
      </c>
      <c r="J15" s="52"/>
      <c r="K15" s="52"/>
      <c r="L15" s="52"/>
      <c r="M15" s="52"/>
      <c r="N15" s="52"/>
      <c r="O15" s="52"/>
      <c r="P15" s="52"/>
      <c r="Q15" s="52"/>
      <c r="R15" s="69"/>
    </row>
    <row r="16" spans="1:20" s="7" customFormat="1" ht="27" customHeight="1" x14ac:dyDescent="0.15">
      <c r="A16" s="50" t="s">
        <v>22</v>
      </c>
      <c r="B16" s="52" t="s">
        <v>6</v>
      </c>
      <c r="C16" s="52"/>
      <c r="D16" s="52"/>
      <c r="E16" s="52" t="s">
        <v>31</v>
      </c>
      <c r="F16" s="52"/>
      <c r="G16" s="6" t="s">
        <v>57</v>
      </c>
      <c r="H16" s="6" t="s">
        <v>56</v>
      </c>
      <c r="I16" s="55" t="s">
        <v>21</v>
      </c>
      <c r="J16" s="6" t="s">
        <v>3</v>
      </c>
      <c r="K16" s="6" t="s">
        <v>1</v>
      </c>
      <c r="L16" s="6" t="s">
        <v>2</v>
      </c>
      <c r="M16" s="8" t="s">
        <v>35</v>
      </c>
      <c r="N16" s="6" t="s">
        <v>12</v>
      </c>
      <c r="O16" s="6" t="s">
        <v>10</v>
      </c>
      <c r="P16" s="55" t="s">
        <v>36</v>
      </c>
      <c r="Q16" s="57"/>
      <c r="R16" s="58"/>
    </row>
    <row r="17" spans="1:18" s="7" customFormat="1" ht="27" customHeight="1" x14ac:dyDescent="0.15">
      <c r="A17" s="62"/>
      <c r="B17" s="52" t="s">
        <v>160</v>
      </c>
      <c r="C17" s="52"/>
      <c r="D17" s="52"/>
      <c r="E17" s="52" t="s">
        <v>166</v>
      </c>
      <c r="F17" s="52"/>
      <c r="G17" s="6">
        <v>22</v>
      </c>
      <c r="H17" s="6" t="s">
        <v>52</v>
      </c>
      <c r="I17" s="52"/>
      <c r="J17" s="6" t="s">
        <v>167</v>
      </c>
      <c r="K17" s="6" t="s">
        <v>169</v>
      </c>
      <c r="L17" s="6" t="s">
        <v>53</v>
      </c>
      <c r="M17" s="6"/>
      <c r="N17" s="6">
        <v>1</v>
      </c>
      <c r="O17" s="6"/>
      <c r="P17" s="55"/>
      <c r="Q17" s="57"/>
      <c r="R17" s="58"/>
    </row>
    <row r="18" spans="1:18" s="7" customFormat="1" ht="27" customHeight="1" x14ac:dyDescent="0.15">
      <c r="A18" s="62"/>
      <c r="B18" s="52" t="s">
        <v>162</v>
      </c>
      <c r="C18" s="52"/>
      <c r="D18" s="52"/>
      <c r="E18" s="52" t="s">
        <v>165</v>
      </c>
      <c r="F18" s="52"/>
      <c r="G18" s="10">
        <v>2</v>
      </c>
      <c r="H18" s="6" t="s">
        <v>51</v>
      </c>
      <c r="I18" s="52"/>
      <c r="J18" s="6" t="s">
        <v>168</v>
      </c>
      <c r="K18" s="6" t="s">
        <v>169</v>
      </c>
      <c r="L18" s="6" t="s">
        <v>53</v>
      </c>
      <c r="M18" s="6"/>
      <c r="N18" s="6">
        <v>2</v>
      </c>
      <c r="O18" s="6"/>
      <c r="P18" s="55"/>
      <c r="Q18" s="57"/>
      <c r="R18" s="58"/>
    </row>
    <row r="19" spans="1:18" s="7" customFormat="1" ht="27" customHeight="1" x14ac:dyDescent="0.15">
      <c r="A19" s="62"/>
      <c r="B19" s="52" t="s">
        <v>163</v>
      </c>
      <c r="C19" s="52"/>
      <c r="D19" s="52"/>
      <c r="E19" s="52" t="s">
        <v>164</v>
      </c>
      <c r="F19" s="52"/>
      <c r="G19" s="6">
        <v>1</v>
      </c>
      <c r="H19" s="6" t="s">
        <v>51</v>
      </c>
      <c r="I19" s="52"/>
      <c r="J19" s="6" t="s">
        <v>54</v>
      </c>
      <c r="K19" s="6" t="s">
        <v>170</v>
      </c>
      <c r="L19" s="6" t="s">
        <v>53</v>
      </c>
      <c r="M19" s="6"/>
      <c r="N19" s="6">
        <v>2</v>
      </c>
      <c r="O19" s="6"/>
      <c r="P19" s="55"/>
      <c r="Q19" s="57"/>
      <c r="R19" s="58"/>
    </row>
    <row r="20" spans="1:18" s="7" customFormat="1" ht="27" customHeight="1" x14ac:dyDescent="0.15">
      <c r="A20" s="62"/>
      <c r="B20" s="52" t="s">
        <v>174</v>
      </c>
      <c r="C20" s="52"/>
      <c r="D20" s="52"/>
      <c r="E20" s="52" t="s">
        <v>173</v>
      </c>
      <c r="F20" s="52"/>
      <c r="G20" s="6">
        <v>1</v>
      </c>
      <c r="H20" s="6" t="s">
        <v>51</v>
      </c>
      <c r="I20" s="52"/>
      <c r="J20" s="6"/>
      <c r="K20" s="6"/>
      <c r="L20" s="6"/>
      <c r="M20" s="6"/>
      <c r="N20" s="6"/>
      <c r="O20" s="6"/>
      <c r="P20" s="55"/>
      <c r="Q20" s="57"/>
      <c r="R20" s="58"/>
    </row>
    <row r="21" spans="1:18" s="7" customFormat="1" ht="27" customHeight="1" x14ac:dyDescent="0.15">
      <c r="A21" s="62"/>
      <c r="B21" s="52" t="s">
        <v>175</v>
      </c>
      <c r="C21" s="52"/>
      <c r="D21" s="52"/>
      <c r="E21" s="55" t="s">
        <v>161</v>
      </c>
      <c r="F21" s="52"/>
      <c r="G21" s="6">
        <v>75</v>
      </c>
      <c r="H21" s="6" t="s">
        <v>176</v>
      </c>
      <c r="I21" s="52"/>
      <c r="J21" s="8"/>
      <c r="K21" s="6"/>
      <c r="L21" s="6"/>
      <c r="M21" s="6"/>
      <c r="N21" s="6"/>
      <c r="O21" s="6"/>
      <c r="P21" s="55"/>
      <c r="Q21" s="57"/>
      <c r="R21" s="58"/>
    </row>
    <row r="22" spans="1:18" s="7" customFormat="1" ht="27" customHeight="1" x14ac:dyDescent="0.15">
      <c r="A22" s="62"/>
      <c r="B22" s="52" t="s">
        <v>194</v>
      </c>
      <c r="C22" s="52"/>
      <c r="D22" s="52"/>
      <c r="E22" s="52" t="s">
        <v>185</v>
      </c>
      <c r="F22" s="52"/>
      <c r="G22" s="6">
        <v>1</v>
      </c>
      <c r="H22" s="6" t="s">
        <v>51</v>
      </c>
      <c r="I22" s="52"/>
      <c r="J22" s="8"/>
      <c r="K22" s="6"/>
      <c r="L22" s="6"/>
      <c r="M22" s="6"/>
      <c r="N22" s="6"/>
      <c r="O22" s="6"/>
      <c r="P22" s="55"/>
      <c r="Q22" s="57"/>
      <c r="R22" s="58"/>
    </row>
    <row r="23" spans="1:18" s="7" customFormat="1" ht="27" customHeight="1" x14ac:dyDescent="0.15">
      <c r="A23" s="50" t="s">
        <v>34</v>
      </c>
      <c r="B23" s="52" t="s">
        <v>4</v>
      </c>
      <c r="C23" s="6"/>
      <c r="D23" s="52" t="s">
        <v>38</v>
      </c>
      <c r="E23" s="52"/>
      <c r="F23" s="52" t="s">
        <v>5</v>
      </c>
      <c r="G23" s="52"/>
      <c r="H23" s="55" t="s">
        <v>32</v>
      </c>
      <c r="I23" s="52"/>
      <c r="J23" s="8"/>
      <c r="K23" s="6"/>
      <c r="L23" s="6"/>
      <c r="M23" s="6"/>
      <c r="N23" s="6"/>
      <c r="O23" s="6"/>
      <c r="P23" s="55"/>
      <c r="Q23" s="57"/>
      <c r="R23" s="58"/>
    </row>
    <row r="24" spans="1:18" s="7" customFormat="1" ht="27" customHeight="1" x14ac:dyDescent="0.15">
      <c r="A24" s="62"/>
      <c r="B24" s="52"/>
      <c r="C24" s="6"/>
      <c r="D24" s="52"/>
      <c r="E24" s="52"/>
      <c r="F24" s="6" t="s">
        <v>13</v>
      </c>
      <c r="G24" s="6" t="s">
        <v>0</v>
      </c>
      <c r="H24" s="52"/>
      <c r="I24" s="52"/>
      <c r="J24" s="6"/>
      <c r="K24" s="6"/>
      <c r="L24" s="6"/>
      <c r="M24" s="6"/>
      <c r="N24" s="6"/>
      <c r="O24" s="6"/>
      <c r="P24" s="55"/>
      <c r="Q24" s="57"/>
      <c r="R24" s="58"/>
    </row>
    <row r="25" spans="1:18" s="7" customFormat="1" ht="27" customHeight="1" x14ac:dyDescent="0.15">
      <c r="A25" s="62"/>
      <c r="B25" s="6"/>
      <c r="C25" s="6"/>
      <c r="D25" s="55"/>
      <c r="E25" s="52"/>
      <c r="F25" s="6"/>
      <c r="G25" s="6"/>
      <c r="H25" s="6"/>
      <c r="I25" s="52"/>
      <c r="J25" s="6"/>
      <c r="K25" s="6"/>
      <c r="L25" s="6"/>
      <c r="M25" s="6"/>
      <c r="N25" s="6"/>
      <c r="O25" s="6"/>
      <c r="P25" s="55"/>
      <c r="Q25" s="57"/>
      <c r="R25" s="58"/>
    </row>
    <row r="26" spans="1:18" s="7" customFormat="1" ht="27" customHeight="1" x14ac:dyDescent="0.15">
      <c r="A26" s="62"/>
      <c r="B26" s="6"/>
      <c r="C26" s="6"/>
      <c r="D26" s="52"/>
      <c r="E26" s="52"/>
      <c r="F26" s="6"/>
      <c r="G26" s="6"/>
      <c r="H26" s="6"/>
      <c r="I26" s="52"/>
      <c r="J26" s="6"/>
      <c r="K26" s="6"/>
      <c r="L26" s="6"/>
      <c r="M26" s="6"/>
      <c r="N26" s="6"/>
      <c r="O26" s="6"/>
      <c r="P26" s="55"/>
      <c r="Q26" s="57"/>
      <c r="R26" s="58"/>
    </row>
    <row r="27" spans="1:18" s="7" customFormat="1" ht="27" customHeight="1" x14ac:dyDescent="0.15">
      <c r="A27" s="50" t="s">
        <v>37</v>
      </c>
      <c r="B27" s="52" t="s">
        <v>9</v>
      </c>
      <c r="C27" s="52"/>
      <c r="D27" s="52"/>
      <c r="E27" s="6" t="s">
        <v>11</v>
      </c>
      <c r="F27" s="6" t="s">
        <v>14</v>
      </c>
      <c r="G27" s="52" t="s">
        <v>29</v>
      </c>
      <c r="H27" s="52"/>
      <c r="I27" s="52" t="s">
        <v>24</v>
      </c>
      <c r="J27" s="52"/>
      <c r="K27" s="52"/>
      <c r="L27" s="52"/>
      <c r="M27" s="52"/>
      <c r="N27" s="52"/>
      <c r="O27" s="52"/>
      <c r="P27" s="55"/>
      <c r="Q27" s="57"/>
      <c r="R27" s="58"/>
    </row>
    <row r="28" spans="1:18" s="7" customFormat="1" ht="27" customHeight="1" thickBot="1" x14ac:dyDescent="0.2">
      <c r="A28" s="51"/>
      <c r="B28" s="53"/>
      <c r="C28" s="53"/>
      <c r="D28" s="53"/>
      <c r="E28" s="9"/>
      <c r="F28" s="9"/>
      <c r="G28" s="53"/>
      <c r="H28" s="53"/>
      <c r="I28" s="53"/>
      <c r="J28" s="53"/>
      <c r="K28" s="53"/>
      <c r="L28" s="53"/>
      <c r="M28" s="53"/>
      <c r="N28" s="53"/>
      <c r="O28" s="53"/>
      <c r="P28" s="56"/>
      <c r="Q28" s="59"/>
      <c r="R28" s="60"/>
    </row>
    <row r="29" spans="1:18" ht="31.5" customHeight="1" x14ac:dyDescent="0.15">
      <c r="A29" s="73" t="s">
        <v>23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2" t="s">
        <v>142</v>
      </c>
    </row>
    <row r="30" spans="1:18" ht="31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4" t="s">
        <v>15</v>
      </c>
    </row>
    <row r="31" spans="1:18" ht="31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5" t="s">
        <v>16</v>
      </c>
    </row>
    <row r="32" spans="1:18" s="7" customFormat="1" ht="27" customHeight="1" x14ac:dyDescent="0.15">
      <c r="A32" s="62" t="s">
        <v>17</v>
      </c>
      <c r="B32" s="52"/>
      <c r="C32" s="52"/>
      <c r="D32" s="52"/>
      <c r="E32" s="52"/>
      <c r="F32" s="52"/>
      <c r="G32" s="52"/>
      <c r="H32" s="52"/>
      <c r="I32" s="52" t="s">
        <v>25</v>
      </c>
      <c r="J32" s="52"/>
      <c r="K32" s="52" t="s">
        <v>26</v>
      </c>
      <c r="L32" s="52"/>
      <c r="M32" s="52" t="str">
        <f>VLOOKUP(A33,편입건물조서!$D$3:$J$36,7,FALSE)</f>
        <v>박점복</v>
      </c>
      <c r="N32" s="52"/>
      <c r="O32" s="52"/>
      <c r="P32" s="52" t="s">
        <v>18</v>
      </c>
      <c r="Q32" s="52"/>
      <c r="R32" s="69"/>
    </row>
    <row r="33" spans="1:20" s="7" customFormat="1" ht="27" customHeight="1" x14ac:dyDescent="0.15">
      <c r="A33" s="66" t="str">
        <f>편입건물조서!D9</f>
        <v>340-45</v>
      </c>
      <c r="B33" s="67"/>
      <c r="C33" s="67"/>
      <c r="D33" s="67"/>
      <c r="E33" s="67"/>
      <c r="F33" s="67"/>
      <c r="G33" s="67"/>
      <c r="H33" s="67"/>
      <c r="I33" s="68">
        <f>편입건물조서!A9</f>
        <v>2</v>
      </c>
      <c r="J33" s="52"/>
      <c r="K33" s="52" t="s">
        <v>27</v>
      </c>
      <c r="L33" s="52"/>
      <c r="M33" s="52" t="str">
        <f>VLOOKUP(A33,편입건물조서!$D$3:$J$36,6,FALSE)</f>
        <v>영동읍 부용4길 22</v>
      </c>
      <c r="N33" s="52"/>
      <c r="O33" s="52"/>
      <c r="P33" s="52"/>
      <c r="Q33" s="52"/>
      <c r="R33" s="69"/>
    </row>
    <row r="34" spans="1:20" s="7" customFormat="1" ht="27" customHeight="1" x14ac:dyDescent="0.15">
      <c r="A34" s="66"/>
      <c r="B34" s="67"/>
      <c r="C34" s="67"/>
      <c r="D34" s="67"/>
      <c r="E34" s="67"/>
      <c r="F34" s="67"/>
      <c r="G34" s="67"/>
      <c r="H34" s="67"/>
      <c r="I34" s="52"/>
      <c r="J34" s="52"/>
      <c r="K34" s="52" t="s">
        <v>28</v>
      </c>
      <c r="L34" s="52"/>
      <c r="M34" s="52"/>
      <c r="N34" s="52"/>
      <c r="O34" s="52"/>
      <c r="P34" s="52"/>
      <c r="Q34" s="52"/>
      <c r="R34" s="69"/>
    </row>
    <row r="35" spans="1:20" s="7" customFormat="1" ht="27" customHeight="1" x14ac:dyDescent="0.15">
      <c r="A35" s="50" t="s">
        <v>39</v>
      </c>
      <c r="B35" s="6" t="s">
        <v>7</v>
      </c>
      <c r="C35" s="6" t="s">
        <v>7</v>
      </c>
      <c r="D35" s="6" t="s">
        <v>6</v>
      </c>
      <c r="E35" s="6" t="s">
        <v>8</v>
      </c>
      <c r="F35" s="52" t="s">
        <v>33</v>
      </c>
      <c r="G35" s="52"/>
      <c r="H35" s="8" t="s">
        <v>30</v>
      </c>
      <c r="I35" s="55" t="s">
        <v>19</v>
      </c>
      <c r="J35" s="52"/>
      <c r="K35" s="52" t="s">
        <v>20</v>
      </c>
      <c r="L35" s="52"/>
      <c r="M35" s="52"/>
      <c r="N35" s="52"/>
      <c r="O35" s="52"/>
      <c r="P35" s="52"/>
      <c r="Q35" s="52"/>
      <c r="R35" s="69"/>
      <c r="T35" s="1"/>
    </row>
    <row r="36" spans="1:20" s="7" customFormat="1" ht="27" customHeight="1" x14ac:dyDescent="0.15">
      <c r="A36" s="62"/>
      <c r="B36" s="6">
        <v>1</v>
      </c>
      <c r="C36" s="6"/>
      <c r="D36" s="6"/>
      <c r="E36" s="6"/>
      <c r="F36" s="70"/>
      <c r="G36" s="71"/>
      <c r="H36" s="38"/>
      <c r="I36" s="52"/>
      <c r="J36" s="52"/>
      <c r="K36" s="63"/>
      <c r="L36" s="64"/>
      <c r="M36" s="64"/>
      <c r="N36" s="64"/>
      <c r="O36" s="65"/>
      <c r="P36" s="52"/>
      <c r="Q36" s="52"/>
      <c r="R36" s="69"/>
    </row>
    <row r="37" spans="1:20" s="7" customFormat="1" ht="27" customHeight="1" x14ac:dyDescent="0.15">
      <c r="A37" s="62"/>
      <c r="B37" s="6">
        <v>2</v>
      </c>
      <c r="C37" s="6"/>
      <c r="D37" s="6"/>
      <c r="E37" s="6"/>
      <c r="F37" s="70"/>
      <c r="G37" s="71"/>
      <c r="H37" s="38"/>
      <c r="I37" s="52"/>
      <c r="J37" s="52"/>
      <c r="K37" s="63"/>
      <c r="L37" s="64"/>
      <c r="M37" s="64"/>
      <c r="N37" s="64"/>
      <c r="O37" s="65"/>
      <c r="P37" s="52"/>
      <c r="Q37" s="52"/>
      <c r="R37" s="69"/>
    </row>
    <row r="38" spans="1:20" s="7" customFormat="1" ht="27" customHeight="1" x14ac:dyDescent="0.15">
      <c r="A38" s="62"/>
      <c r="B38" s="6">
        <v>3</v>
      </c>
      <c r="C38" s="6" t="str">
        <f t="shared" ref="C38:C42" si="2">IF(K38="","",B38)</f>
        <v/>
      </c>
      <c r="D38" s="6"/>
      <c r="E38" s="6"/>
      <c r="F38" s="55" t="str">
        <f>IF(ISERROR(VLOOKUP(CONCATENATE(B38,".",A33),편입건물조서!$A$3:$J$108,8,FALSE))=TRUE,"",(VLOOKUP(CONCATENATE(B38,".",A33),편입건물조서!$A$3:$J$108,8,FALSE)))</f>
        <v/>
      </c>
      <c r="G38" s="52"/>
      <c r="H38" s="6" t="str">
        <f>IF(ISERROR(VLOOKUP(CONCATENATE(B38,".",A33),편입건물조서!$A$3:$J$108,9,FALSE))=TRUE,"",(VLOOKUP(CONCATENATE(B38,".",A33),편입건물조서!$A$3:$J$108,9,FALSE)))</f>
        <v/>
      </c>
      <c r="I38" s="52" t="str">
        <f>IF(ISERROR(VLOOKUP(CONCATENATE(B38,".",A33),편입건물조서!$A$3:$J$108,9,FALSE))=TRUE,"",(VLOOKUP(CONCATENATE(B38,".",A33),편입건물조서!$A$3:$J$108,9,FALSE)))</f>
        <v/>
      </c>
      <c r="J38" s="52"/>
      <c r="K38" s="52" t="str">
        <f t="shared" ref="K38:K42" si="3">IF(I38="","","등기부등본")</f>
        <v/>
      </c>
      <c r="L38" s="52"/>
      <c r="M38" s="52"/>
      <c r="N38" s="52"/>
      <c r="O38" s="52"/>
      <c r="P38" s="52"/>
      <c r="Q38" s="52"/>
      <c r="R38" s="69"/>
    </row>
    <row r="39" spans="1:20" s="7" customFormat="1" ht="27" customHeight="1" x14ac:dyDescent="0.15">
      <c r="A39" s="62"/>
      <c r="B39" s="6">
        <v>4</v>
      </c>
      <c r="C39" s="6" t="str">
        <f t="shared" si="2"/>
        <v/>
      </c>
      <c r="D39" s="6"/>
      <c r="E39" s="6"/>
      <c r="F39" s="55" t="str">
        <f>IF(ISERROR(VLOOKUP(CONCATENATE(B39,".",A33),편입건물조서!$A$3:$J$108,8,FALSE))=TRUE,"",(VLOOKUP(CONCATENATE(B39,".",A33),편입건물조서!$A$3:$J$108,8,FALSE)))</f>
        <v/>
      </c>
      <c r="G39" s="52"/>
      <c r="H39" s="6" t="str">
        <f>IF(ISERROR(VLOOKUP(CONCATENATE(B39,".",A33),편입건물조서!$A$3:$J$108,9,FALSE))=TRUE,"",(VLOOKUP(CONCATENATE(B39,".",A33),편입건물조서!$A$3:$J$108,9,FALSE)))</f>
        <v/>
      </c>
      <c r="I39" s="52" t="str">
        <f>IF(ISERROR(VLOOKUP(CONCATENATE(B39,".",A33),편입건물조서!$A$3:$J$108,9,FALSE))=TRUE,"",(VLOOKUP(CONCATENATE(B39,".",A33),편입건물조서!$A$3:$J$108,9,FALSE)))</f>
        <v/>
      </c>
      <c r="J39" s="52"/>
      <c r="K39" s="52" t="str">
        <f t="shared" si="3"/>
        <v/>
      </c>
      <c r="L39" s="52"/>
      <c r="M39" s="52"/>
      <c r="N39" s="52"/>
      <c r="O39" s="52"/>
      <c r="P39" s="52"/>
      <c r="Q39" s="52"/>
      <c r="R39" s="69"/>
    </row>
    <row r="40" spans="1:20" s="7" customFormat="1" ht="27" customHeight="1" x14ac:dyDescent="0.15">
      <c r="A40" s="62"/>
      <c r="B40" s="6">
        <v>5</v>
      </c>
      <c r="C40" s="6" t="str">
        <f t="shared" si="2"/>
        <v/>
      </c>
      <c r="D40" s="6"/>
      <c r="E40" s="6"/>
      <c r="F40" s="55" t="str">
        <f>IF(ISERROR(VLOOKUP(CONCATENATE(B40,".",A33),편입건물조서!$A$3:$J$108,8,FALSE))=TRUE,"",(VLOOKUP(CONCATENATE(B40,".",A33),편입건물조서!$A$3:$J$108,8,FALSE)))</f>
        <v/>
      </c>
      <c r="G40" s="52"/>
      <c r="H40" s="6" t="str">
        <f>IF(ISERROR(VLOOKUP(CONCATENATE(B40,".",A33),편입건물조서!$A$3:$J$108,9,FALSE))=TRUE,"",(VLOOKUP(CONCATENATE(B40,".",A33),편입건물조서!$A$3:$J$108,9,FALSE)))</f>
        <v/>
      </c>
      <c r="I40" s="52" t="str">
        <f>IF(ISERROR(VLOOKUP(CONCATENATE(B40,".",A33),편입건물조서!$A$3:$J$108,9,FALSE))=TRUE,"",(VLOOKUP(CONCATENATE(B40,".",A33),편입건물조서!$A$3:$J$108,9,FALSE)))</f>
        <v/>
      </c>
      <c r="J40" s="52"/>
      <c r="K40" s="52" t="str">
        <f t="shared" si="3"/>
        <v/>
      </c>
      <c r="L40" s="52"/>
      <c r="M40" s="52"/>
      <c r="N40" s="52"/>
      <c r="O40" s="52"/>
      <c r="P40" s="52"/>
      <c r="Q40" s="52"/>
      <c r="R40" s="69"/>
    </row>
    <row r="41" spans="1:20" s="7" customFormat="1" ht="27" customHeight="1" x14ac:dyDescent="0.15">
      <c r="A41" s="62"/>
      <c r="B41" s="6">
        <v>6</v>
      </c>
      <c r="C41" s="6" t="str">
        <f t="shared" si="2"/>
        <v/>
      </c>
      <c r="D41" s="6"/>
      <c r="E41" s="6"/>
      <c r="F41" s="55" t="str">
        <f>IF(ISERROR(VLOOKUP(CONCATENATE(B41,".",A33),편입건물조서!$A$3:$J$108,8,FALSE))=TRUE,"",(VLOOKUP(CONCATENATE(B41,".",A33),편입건물조서!$A$3:$J$108,8,FALSE)))</f>
        <v/>
      </c>
      <c r="G41" s="52"/>
      <c r="H41" s="6" t="str">
        <f>IF(ISERROR(VLOOKUP(CONCATENATE(B41,".",A33),편입건물조서!$A$3:$J$108,9,FALSE))=TRUE,"",(VLOOKUP(CONCATENATE(B41,".",A33),편입건물조서!$A$3:$J$108,9,FALSE)))</f>
        <v/>
      </c>
      <c r="I41" s="52" t="str">
        <f>IF(ISERROR(VLOOKUP(CONCATENATE(B41,".",A33),편입건물조서!$A$3:$J$108,9,FALSE))=TRUE,"",(VLOOKUP(CONCATENATE(B41,".",A33),편입건물조서!$A$3:$J$108,9,FALSE)))</f>
        <v/>
      </c>
      <c r="J41" s="52"/>
      <c r="K41" s="52" t="str">
        <f t="shared" si="3"/>
        <v/>
      </c>
      <c r="L41" s="52"/>
      <c r="M41" s="52"/>
      <c r="N41" s="52"/>
      <c r="O41" s="52"/>
      <c r="P41" s="52"/>
      <c r="Q41" s="52"/>
      <c r="R41" s="69"/>
    </row>
    <row r="42" spans="1:20" s="7" customFormat="1" ht="27" customHeight="1" x14ac:dyDescent="0.15">
      <c r="A42" s="62"/>
      <c r="B42" s="6">
        <v>7</v>
      </c>
      <c r="C42" s="6" t="str">
        <f t="shared" si="2"/>
        <v/>
      </c>
      <c r="D42" s="6"/>
      <c r="E42" s="6"/>
      <c r="F42" s="55" t="str">
        <f>IF(ISERROR(VLOOKUP(CONCATENATE(B42,".",A33),편입건물조서!$A$3:$J$108,8,FALSE))=TRUE,"",(VLOOKUP(CONCATENATE(B42,".",A33),편입건물조서!$A$3:$J$108,8,FALSE)))</f>
        <v/>
      </c>
      <c r="G42" s="52"/>
      <c r="H42" s="6" t="str">
        <f>IF(ISERROR(VLOOKUP(CONCATENATE(B42,".",A33),편입건물조서!$A$3:$J$108,9,FALSE))=TRUE,"",(VLOOKUP(CONCATENATE(B42,".",A33),편입건물조서!$A$3:$J$108,9,FALSE)))</f>
        <v/>
      </c>
      <c r="I42" s="52" t="str">
        <f>IF(ISERROR(VLOOKUP(CONCATENATE(B42,".",A33),편입건물조서!$A$3:$J$108,9,FALSE))=TRUE,"",(VLOOKUP(CONCATENATE(B42,".",A33),편입건물조서!$A$3:$J$108,9,FALSE)))</f>
        <v/>
      </c>
      <c r="J42" s="52"/>
      <c r="K42" s="52" t="str">
        <f t="shared" si="3"/>
        <v/>
      </c>
      <c r="L42" s="52"/>
      <c r="M42" s="52"/>
      <c r="N42" s="52"/>
      <c r="O42" s="52"/>
      <c r="P42" s="52"/>
      <c r="Q42" s="52"/>
      <c r="R42" s="69"/>
    </row>
    <row r="43" spans="1:20" s="7" customFormat="1" ht="27" customHeight="1" x14ac:dyDescent="0.15">
      <c r="A43" s="62"/>
      <c r="B43" s="6">
        <v>8</v>
      </c>
      <c r="C43" s="63" t="s">
        <v>60</v>
      </c>
      <c r="D43" s="64"/>
      <c r="E43" s="65"/>
      <c r="F43" s="55" t="str">
        <f>IF(ISERROR(VLOOKUP(CONCATENATE(B43,".",A33),편입건물조서!$A$3:$J$108,8,FALSE))=TRUE,"",(VLOOKUP(CONCATENATE(B43,".",A33),편입건물조서!$A$3:$J$108,8,FALSE)))</f>
        <v/>
      </c>
      <c r="G43" s="52"/>
      <c r="H43" s="6" t="str">
        <f>IF(ISERROR(VLOOKUP(CONCATENATE(B43,".",A33),편입건물조서!$A$3:$J$108,9,FALSE))=TRUE,"",(VLOOKUP(CONCATENATE(B43,".",A33),편입건물조서!$A$3:$J$108,9,FALSE)))</f>
        <v/>
      </c>
      <c r="I43" s="52">
        <f>SUM(I36:J42)</f>
        <v>0</v>
      </c>
      <c r="J43" s="52"/>
      <c r="K43" s="52" t="s">
        <v>59</v>
      </c>
      <c r="L43" s="52"/>
      <c r="M43" s="52"/>
      <c r="N43" s="52"/>
      <c r="O43" s="52"/>
      <c r="P43" s="52"/>
      <c r="Q43" s="52"/>
      <c r="R43" s="69"/>
    </row>
    <row r="44" spans="1:20" s="7" customFormat="1" ht="27" customHeight="1" x14ac:dyDescent="0.15">
      <c r="A44" s="50" t="s">
        <v>22</v>
      </c>
      <c r="B44" s="61" t="s">
        <v>6</v>
      </c>
      <c r="C44" s="61"/>
      <c r="D44" s="61"/>
      <c r="E44" s="61" t="s">
        <v>31</v>
      </c>
      <c r="F44" s="61"/>
      <c r="G44" s="15" t="s">
        <v>57</v>
      </c>
      <c r="H44" s="15" t="s">
        <v>56</v>
      </c>
      <c r="I44" s="55" t="s">
        <v>21</v>
      </c>
      <c r="J44" s="6" t="s">
        <v>3</v>
      </c>
      <c r="K44" s="6" t="s">
        <v>1</v>
      </c>
      <c r="L44" s="6" t="s">
        <v>2</v>
      </c>
      <c r="M44" s="8" t="s">
        <v>35</v>
      </c>
      <c r="N44" s="6" t="s">
        <v>12</v>
      </c>
      <c r="O44" s="6" t="s">
        <v>10</v>
      </c>
      <c r="P44" s="55" t="s">
        <v>36</v>
      </c>
      <c r="Q44" s="57"/>
      <c r="R44" s="58"/>
    </row>
    <row r="45" spans="1:20" s="7" customFormat="1" ht="27" customHeight="1" x14ac:dyDescent="0.15">
      <c r="A45" s="62"/>
      <c r="B45" s="61" t="s">
        <v>160</v>
      </c>
      <c r="C45" s="61"/>
      <c r="D45" s="61"/>
      <c r="E45" s="61" t="s">
        <v>177</v>
      </c>
      <c r="F45" s="61"/>
      <c r="G45" s="15">
        <v>7</v>
      </c>
      <c r="H45" s="15" t="s">
        <v>52</v>
      </c>
      <c r="I45" s="52"/>
      <c r="J45" s="6"/>
      <c r="K45" s="6"/>
      <c r="L45" s="6"/>
      <c r="M45" s="6"/>
      <c r="N45" s="6"/>
      <c r="O45" s="6"/>
      <c r="P45" s="55"/>
      <c r="Q45" s="57"/>
      <c r="R45" s="58"/>
    </row>
    <row r="46" spans="1:20" s="7" customFormat="1" ht="27" customHeight="1" x14ac:dyDescent="0.15">
      <c r="A46" s="62"/>
      <c r="B46" s="52" t="s">
        <v>162</v>
      </c>
      <c r="C46" s="52"/>
      <c r="D46" s="52"/>
      <c r="E46" s="52" t="s">
        <v>212</v>
      </c>
      <c r="F46" s="52"/>
      <c r="G46" s="10">
        <v>2</v>
      </c>
      <c r="H46" s="6" t="s">
        <v>51</v>
      </c>
      <c r="I46" s="52"/>
      <c r="J46" s="6"/>
      <c r="K46" s="6"/>
      <c r="L46" s="6"/>
      <c r="M46" s="6"/>
      <c r="N46" s="6"/>
      <c r="O46" s="6"/>
      <c r="P46" s="55"/>
      <c r="Q46" s="57"/>
      <c r="R46" s="58"/>
    </row>
    <row r="47" spans="1:20" s="7" customFormat="1" ht="27" customHeight="1" x14ac:dyDescent="0.15">
      <c r="A47" s="62"/>
      <c r="B47" s="52" t="s">
        <v>163</v>
      </c>
      <c r="C47" s="52"/>
      <c r="D47" s="52"/>
      <c r="E47" s="52" t="s">
        <v>213</v>
      </c>
      <c r="F47" s="52"/>
      <c r="G47" s="6">
        <v>1</v>
      </c>
      <c r="H47" s="6" t="s">
        <v>51</v>
      </c>
      <c r="I47" s="52"/>
      <c r="J47" s="6"/>
      <c r="K47" s="6"/>
      <c r="L47" s="6"/>
      <c r="M47" s="6"/>
      <c r="N47" s="6"/>
      <c r="O47" s="6"/>
      <c r="P47" s="55"/>
      <c r="Q47" s="57"/>
      <c r="R47" s="58"/>
    </row>
    <row r="48" spans="1:20" s="7" customFormat="1" ht="27" customHeight="1" x14ac:dyDescent="0.15">
      <c r="A48" s="62"/>
      <c r="B48" s="52"/>
      <c r="C48" s="52"/>
      <c r="D48" s="52"/>
      <c r="E48" s="52"/>
      <c r="F48" s="52"/>
      <c r="G48" s="10"/>
      <c r="H48" s="6"/>
      <c r="I48" s="52"/>
      <c r="J48" s="6"/>
      <c r="K48" s="6"/>
      <c r="L48" s="6"/>
      <c r="M48" s="6"/>
      <c r="N48" s="6"/>
      <c r="O48" s="6"/>
      <c r="P48" s="55"/>
      <c r="Q48" s="57"/>
      <c r="R48" s="58"/>
    </row>
    <row r="49" spans="1:20" s="7" customFormat="1" ht="27" customHeight="1" x14ac:dyDescent="0.15">
      <c r="A49" s="62"/>
      <c r="B49" s="52"/>
      <c r="C49" s="52"/>
      <c r="D49" s="52"/>
      <c r="E49" s="52"/>
      <c r="F49" s="52"/>
      <c r="G49" s="6"/>
      <c r="H49" s="6"/>
      <c r="I49" s="52"/>
      <c r="J49" s="8"/>
      <c r="K49" s="6"/>
      <c r="L49" s="6"/>
      <c r="M49" s="6"/>
      <c r="N49" s="6"/>
      <c r="O49" s="6"/>
      <c r="P49" s="55"/>
      <c r="Q49" s="57"/>
      <c r="R49" s="58"/>
    </row>
    <row r="50" spans="1:20" s="7" customFormat="1" ht="27" customHeight="1" x14ac:dyDescent="0.15">
      <c r="A50" s="62"/>
      <c r="B50" s="52"/>
      <c r="C50" s="52"/>
      <c r="D50" s="52"/>
      <c r="E50" s="52"/>
      <c r="F50" s="52"/>
      <c r="G50" s="6"/>
      <c r="H50" s="6"/>
      <c r="I50" s="52"/>
      <c r="J50" s="8"/>
      <c r="K50" s="6"/>
      <c r="L50" s="6"/>
      <c r="M50" s="6"/>
      <c r="N50" s="6"/>
      <c r="O50" s="6"/>
      <c r="P50" s="55"/>
      <c r="Q50" s="57"/>
      <c r="R50" s="58"/>
    </row>
    <row r="51" spans="1:20" s="7" customFormat="1" ht="27" customHeight="1" x14ac:dyDescent="0.15">
      <c r="A51" s="50" t="s">
        <v>34</v>
      </c>
      <c r="B51" s="52" t="s">
        <v>4</v>
      </c>
      <c r="C51" s="6"/>
      <c r="D51" s="52" t="s">
        <v>38</v>
      </c>
      <c r="E51" s="52"/>
      <c r="F51" s="52" t="s">
        <v>5</v>
      </c>
      <c r="G51" s="52"/>
      <c r="H51" s="55" t="s">
        <v>32</v>
      </c>
      <c r="I51" s="52"/>
      <c r="J51" s="8"/>
      <c r="K51" s="6"/>
      <c r="L51" s="6"/>
      <c r="M51" s="6"/>
      <c r="N51" s="6"/>
      <c r="O51" s="6"/>
      <c r="P51" s="55"/>
      <c r="Q51" s="57"/>
      <c r="R51" s="58"/>
    </row>
    <row r="52" spans="1:20" s="7" customFormat="1" ht="27" customHeight="1" x14ac:dyDescent="0.15">
      <c r="A52" s="62"/>
      <c r="B52" s="52"/>
      <c r="C52" s="6"/>
      <c r="D52" s="52"/>
      <c r="E52" s="52"/>
      <c r="F52" s="6" t="s">
        <v>13</v>
      </c>
      <c r="G52" s="6" t="s">
        <v>0</v>
      </c>
      <c r="H52" s="52"/>
      <c r="I52" s="52"/>
      <c r="J52" s="6"/>
      <c r="K52" s="6"/>
      <c r="L52" s="6"/>
      <c r="M52" s="6"/>
      <c r="N52" s="6"/>
      <c r="O52" s="6"/>
      <c r="P52" s="55"/>
      <c r="Q52" s="57"/>
      <c r="R52" s="58"/>
    </row>
    <row r="53" spans="1:20" s="7" customFormat="1" ht="27" customHeight="1" x14ac:dyDescent="0.15">
      <c r="A53" s="62"/>
      <c r="B53" s="6"/>
      <c r="C53" s="6"/>
      <c r="D53" s="55"/>
      <c r="E53" s="52"/>
      <c r="F53" s="6"/>
      <c r="G53" s="6"/>
      <c r="H53" s="6"/>
      <c r="I53" s="52"/>
      <c r="J53" s="6"/>
      <c r="K53" s="6"/>
      <c r="L53" s="6"/>
      <c r="M53" s="6"/>
      <c r="N53" s="6"/>
      <c r="O53" s="6"/>
      <c r="P53" s="55"/>
      <c r="Q53" s="57"/>
      <c r="R53" s="58"/>
    </row>
    <row r="54" spans="1:20" s="7" customFormat="1" ht="27" customHeight="1" x14ac:dyDescent="0.15">
      <c r="A54" s="62"/>
      <c r="B54" s="6"/>
      <c r="C54" s="6"/>
      <c r="D54" s="52"/>
      <c r="E54" s="52"/>
      <c r="F54" s="6"/>
      <c r="G54" s="6"/>
      <c r="H54" s="6"/>
      <c r="I54" s="52"/>
      <c r="J54" s="6"/>
      <c r="K54" s="6"/>
      <c r="L54" s="6"/>
      <c r="M54" s="6"/>
      <c r="N54" s="6"/>
      <c r="O54" s="6"/>
      <c r="P54" s="55"/>
      <c r="Q54" s="57"/>
      <c r="R54" s="58"/>
    </row>
    <row r="55" spans="1:20" s="7" customFormat="1" ht="27" customHeight="1" x14ac:dyDescent="0.15">
      <c r="A55" s="50" t="s">
        <v>37</v>
      </c>
      <c r="B55" s="52" t="s">
        <v>9</v>
      </c>
      <c r="C55" s="52"/>
      <c r="D55" s="52"/>
      <c r="E55" s="6" t="s">
        <v>11</v>
      </c>
      <c r="F55" s="6" t="s">
        <v>14</v>
      </c>
      <c r="G55" s="52" t="s">
        <v>29</v>
      </c>
      <c r="H55" s="52"/>
      <c r="I55" s="52" t="s">
        <v>24</v>
      </c>
      <c r="J55" s="52"/>
      <c r="K55" s="52"/>
      <c r="L55" s="52"/>
      <c r="M55" s="52"/>
      <c r="N55" s="52"/>
      <c r="O55" s="52"/>
      <c r="P55" s="55"/>
      <c r="Q55" s="57"/>
      <c r="R55" s="58"/>
    </row>
    <row r="56" spans="1:20" s="7" customFormat="1" ht="27" customHeight="1" thickBot="1" x14ac:dyDescent="0.2">
      <c r="A56" s="51"/>
      <c r="B56" s="53"/>
      <c r="C56" s="53"/>
      <c r="D56" s="53"/>
      <c r="E56" s="9"/>
      <c r="F56" s="9"/>
      <c r="G56" s="53"/>
      <c r="H56" s="53"/>
      <c r="I56" s="54" t="s">
        <v>214</v>
      </c>
      <c r="J56" s="54"/>
      <c r="K56" s="54"/>
      <c r="L56" s="54"/>
      <c r="M56" s="54"/>
      <c r="N56" s="54"/>
      <c r="O56" s="54"/>
      <c r="P56" s="56"/>
      <c r="Q56" s="59"/>
      <c r="R56" s="60"/>
    </row>
    <row r="57" spans="1:20" ht="31.5" customHeight="1" x14ac:dyDescent="0.15">
      <c r="A57" s="73" t="s">
        <v>23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2" t="s">
        <v>142</v>
      </c>
    </row>
    <row r="58" spans="1:20" ht="31.5" customHeight="1" x14ac:dyDescent="0.15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4" t="s">
        <v>15</v>
      </c>
    </row>
    <row r="59" spans="1:20" ht="31.5" customHeight="1" x14ac:dyDescent="0.1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5" t="s">
        <v>16</v>
      </c>
    </row>
    <row r="60" spans="1:20" s="7" customFormat="1" ht="27" customHeight="1" x14ac:dyDescent="0.15">
      <c r="A60" s="62" t="s">
        <v>17</v>
      </c>
      <c r="B60" s="52"/>
      <c r="C60" s="52"/>
      <c r="D60" s="52"/>
      <c r="E60" s="52"/>
      <c r="F60" s="52"/>
      <c r="G60" s="52"/>
      <c r="H60" s="52"/>
      <c r="I60" s="52" t="s">
        <v>25</v>
      </c>
      <c r="J60" s="52"/>
      <c r="K60" s="52" t="s">
        <v>26</v>
      </c>
      <c r="L60" s="52"/>
      <c r="M60" s="52" t="str">
        <f>VLOOKUP(A61,편입건물조서!$D$3:$J$36,7,FALSE)</f>
        <v>박봉도</v>
      </c>
      <c r="N60" s="52"/>
      <c r="O60" s="52"/>
      <c r="P60" s="52" t="s">
        <v>18</v>
      </c>
      <c r="Q60" s="52"/>
      <c r="R60" s="69"/>
    </row>
    <row r="61" spans="1:20" s="7" customFormat="1" ht="27" customHeight="1" x14ac:dyDescent="0.15">
      <c r="A61" s="66" t="str">
        <f>편입건물조서!D10</f>
        <v>340-27</v>
      </c>
      <c r="B61" s="67"/>
      <c r="C61" s="67"/>
      <c r="D61" s="67"/>
      <c r="E61" s="67"/>
      <c r="F61" s="67"/>
      <c r="G61" s="67"/>
      <c r="H61" s="67"/>
      <c r="I61" s="68">
        <f>편입건물조서!A10</f>
        <v>3</v>
      </c>
      <c r="J61" s="52"/>
      <c r="K61" s="52" t="s">
        <v>27</v>
      </c>
      <c r="L61" s="52"/>
      <c r="M61" s="52" t="str">
        <f>VLOOKUP(A61,편입건물조서!$D$3:$J$36,6,FALSE)</f>
        <v>340-27</v>
      </c>
      <c r="N61" s="52"/>
      <c r="O61" s="52"/>
      <c r="P61" s="52"/>
      <c r="Q61" s="52"/>
      <c r="R61" s="69"/>
    </row>
    <row r="62" spans="1:20" s="7" customFormat="1" ht="27" customHeight="1" x14ac:dyDescent="0.15">
      <c r="A62" s="66"/>
      <c r="B62" s="67"/>
      <c r="C62" s="67"/>
      <c r="D62" s="67"/>
      <c r="E62" s="67"/>
      <c r="F62" s="67"/>
      <c r="G62" s="67"/>
      <c r="H62" s="67"/>
      <c r="I62" s="52"/>
      <c r="J62" s="52"/>
      <c r="K62" s="52" t="s">
        <v>28</v>
      </c>
      <c r="L62" s="52"/>
      <c r="M62" s="52"/>
      <c r="N62" s="52"/>
      <c r="O62" s="52"/>
      <c r="P62" s="52"/>
      <c r="Q62" s="52"/>
      <c r="R62" s="69"/>
    </row>
    <row r="63" spans="1:20" s="7" customFormat="1" ht="27" customHeight="1" x14ac:dyDescent="0.15">
      <c r="A63" s="50" t="s">
        <v>39</v>
      </c>
      <c r="B63" s="6" t="s">
        <v>7</v>
      </c>
      <c r="C63" s="6" t="s">
        <v>7</v>
      </c>
      <c r="D63" s="6" t="s">
        <v>6</v>
      </c>
      <c r="E63" s="6" t="s">
        <v>8</v>
      </c>
      <c r="F63" s="52" t="s">
        <v>33</v>
      </c>
      <c r="G63" s="52"/>
      <c r="H63" s="8" t="s">
        <v>30</v>
      </c>
      <c r="I63" s="55" t="s">
        <v>19</v>
      </c>
      <c r="J63" s="52"/>
      <c r="K63" s="52" t="s">
        <v>20</v>
      </c>
      <c r="L63" s="52"/>
      <c r="M63" s="52"/>
      <c r="N63" s="52"/>
      <c r="O63" s="52"/>
      <c r="P63" s="52"/>
      <c r="Q63" s="52"/>
      <c r="R63" s="69"/>
      <c r="T63" s="1"/>
    </row>
    <row r="64" spans="1:20" s="7" customFormat="1" ht="27" customHeight="1" x14ac:dyDescent="0.15">
      <c r="A64" s="62"/>
      <c r="B64" s="6">
        <v>1</v>
      </c>
      <c r="C64" s="6">
        <f t="shared" ref="C64:C65" si="4">IF(K64="","",B64)</f>
        <v>1</v>
      </c>
      <c r="D64" s="6"/>
      <c r="E64" s="6"/>
      <c r="F64" s="70" t="s">
        <v>118</v>
      </c>
      <c r="G64" s="71"/>
      <c r="H64" s="38">
        <v>17.7</v>
      </c>
      <c r="I64" s="52" t="str">
        <f>IF(ISERROR(VLOOKUP(CONCATENATE(B65,".",A61),편입건물조서!$A$3:$J$108,9,FALSE))=TRUE,"",(VLOOKUP(CONCATENATE(B65,".",A61),편입건물조서!$A$3:$J$108,9,FALSE)))</f>
        <v/>
      </c>
      <c r="J64" s="52"/>
      <c r="K64" s="63" t="s">
        <v>111</v>
      </c>
      <c r="L64" s="64"/>
      <c r="M64" s="64"/>
      <c r="N64" s="64"/>
      <c r="O64" s="65"/>
      <c r="P64" s="52"/>
      <c r="Q64" s="52"/>
      <c r="R64" s="69"/>
    </row>
    <row r="65" spans="1:18" s="7" customFormat="1" ht="27" customHeight="1" x14ac:dyDescent="0.15">
      <c r="A65" s="62"/>
      <c r="B65" s="6">
        <v>2</v>
      </c>
      <c r="C65" s="6">
        <f t="shared" si="4"/>
        <v>2</v>
      </c>
      <c r="D65" s="6"/>
      <c r="E65" s="6"/>
      <c r="F65" s="70" t="s">
        <v>121</v>
      </c>
      <c r="G65" s="71"/>
      <c r="H65" s="38">
        <v>5.8</v>
      </c>
      <c r="I65" s="52"/>
      <c r="J65" s="52"/>
      <c r="K65" s="63" t="s">
        <v>111</v>
      </c>
      <c r="L65" s="64"/>
      <c r="M65" s="64"/>
      <c r="N65" s="64"/>
      <c r="O65" s="65"/>
      <c r="P65" s="52"/>
      <c r="Q65" s="52"/>
      <c r="R65" s="69"/>
    </row>
    <row r="66" spans="1:18" s="7" customFormat="1" ht="27" customHeight="1" x14ac:dyDescent="0.15">
      <c r="A66" s="62"/>
      <c r="B66" s="6">
        <v>3</v>
      </c>
      <c r="C66" s="6" t="str">
        <f t="shared" ref="C66:C70" si="5">IF(K66="","",B66)</f>
        <v/>
      </c>
      <c r="D66" s="6"/>
      <c r="E66" s="6"/>
      <c r="F66" s="55" t="str">
        <f>IF(ISERROR(VLOOKUP(CONCATENATE(B66,".",A61),편입건물조서!$A$3:$J$108,8,FALSE))=TRUE,"",(VLOOKUP(CONCATENATE(B66,".",A61),편입건물조서!$A$3:$J$108,8,FALSE)))</f>
        <v/>
      </c>
      <c r="G66" s="52"/>
      <c r="H66" s="6" t="str">
        <f>IF(ISERROR(VLOOKUP(CONCATENATE(B66,".",A61),편입건물조서!$A$3:$J$108,9,FALSE))=TRUE,"",(VLOOKUP(CONCATENATE(B66,".",A61),편입건물조서!$A$3:$J$108,9,FALSE)))</f>
        <v/>
      </c>
      <c r="I66" s="52" t="str">
        <f>IF(ISERROR(VLOOKUP(CONCATENATE(B66,".",A61),편입건물조서!$A$3:$J$108,9,FALSE))=TRUE,"",(VLOOKUP(CONCATENATE(B66,".",A61),편입건물조서!$A$3:$J$108,9,FALSE)))</f>
        <v/>
      </c>
      <c r="J66" s="52"/>
      <c r="K66" s="52" t="str">
        <f t="shared" ref="K66:K70" si="6">IF(I66="","","등기부등본")</f>
        <v/>
      </c>
      <c r="L66" s="52"/>
      <c r="M66" s="52"/>
      <c r="N66" s="52"/>
      <c r="O66" s="52"/>
      <c r="P66" s="52"/>
      <c r="Q66" s="52"/>
      <c r="R66" s="69"/>
    </row>
    <row r="67" spans="1:18" s="7" customFormat="1" ht="27" customHeight="1" x14ac:dyDescent="0.15">
      <c r="A67" s="62"/>
      <c r="B67" s="6">
        <v>4</v>
      </c>
      <c r="C67" s="6" t="str">
        <f t="shared" si="5"/>
        <v/>
      </c>
      <c r="D67" s="6"/>
      <c r="E67" s="6"/>
      <c r="F67" s="55" t="str">
        <f>IF(ISERROR(VLOOKUP(CONCATENATE(B67,".",A61),편입건물조서!$A$3:$J$108,8,FALSE))=TRUE,"",(VLOOKUP(CONCATENATE(B67,".",A61),편입건물조서!$A$3:$J$108,8,FALSE)))</f>
        <v/>
      </c>
      <c r="G67" s="52"/>
      <c r="H67" s="6" t="str">
        <f>IF(ISERROR(VLOOKUP(CONCATENATE(B67,".",A61),편입건물조서!$A$3:$J$108,9,FALSE))=TRUE,"",(VLOOKUP(CONCATENATE(B67,".",A61),편입건물조서!$A$3:$J$108,9,FALSE)))</f>
        <v/>
      </c>
      <c r="I67" s="52" t="str">
        <f>IF(ISERROR(VLOOKUP(CONCATENATE(B67,".",A61),편입건물조서!$A$3:$J$108,9,FALSE))=TRUE,"",(VLOOKUP(CONCATENATE(B67,".",A61),편입건물조서!$A$3:$J$108,9,FALSE)))</f>
        <v/>
      </c>
      <c r="J67" s="52"/>
      <c r="K67" s="52" t="str">
        <f t="shared" si="6"/>
        <v/>
      </c>
      <c r="L67" s="52"/>
      <c r="M67" s="52"/>
      <c r="N67" s="52"/>
      <c r="O67" s="52"/>
      <c r="P67" s="52"/>
      <c r="Q67" s="52"/>
      <c r="R67" s="69"/>
    </row>
    <row r="68" spans="1:18" s="7" customFormat="1" ht="27" customHeight="1" x14ac:dyDescent="0.15">
      <c r="A68" s="62"/>
      <c r="B68" s="6">
        <v>5</v>
      </c>
      <c r="C68" s="6" t="str">
        <f t="shared" si="5"/>
        <v/>
      </c>
      <c r="D68" s="6"/>
      <c r="E68" s="6"/>
      <c r="F68" s="55" t="str">
        <f>IF(ISERROR(VLOOKUP(CONCATENATE(B68,".",A61),편입건물조서!$A$3:$J$108,8,FALSE))=TRUE,"",(VLOOKUP(CONCATENATE(B68,".",A61),편입건물조서!$A$3:$J$108,8,FALSE)))</f>
        <v/>
      </c>
      <c r="G68" s="52"/>
      <c r="H68" s="6" t="str">
        <f>IF(ISERROR(VLOOKUP(CONCATENATE(B68,".",A61),편입건물조서!$A$3:$J$108,9,FALSE))=TRUE,"",(VLOOKUP(CONCATENATE(B68,".",A61),편입건물조서!$A$3:$J$108,9,FALSE)))</f>
        <v/>
      </c>
      <c r="I68" s="52" t="str">
        <f>IF(ISERROR(VLOOKUP(CONCATENATE(B68,".",A61),편입건물조서!$A$3:$J$108,9,FALSE))=TRUE,"",(VLOOKUP(CONCATENATE(B68,".",A61),편입건물조서!$A$3:$J$108,9,FALSE)))</f>
        <v/>
      </c>
      <c r="J68" s="52"/>
      <c r="K68" s="52" t="str">
        <f t="shared" si="6"/>
        <v/>
      </c>
      <c r="L68" s="52"/>
      <c r="M68" s="52"/>
      <c r="N68" s="52"/>
      <c r="O68" s="52"/>
      <c r="P68" s="52"/>
      <c r="Q68" s="52"/>
      <c r="R68" s="69"/>
    </row>
    <row r="69" spans="1:18" s="7" customFormat="1" ht="27" customHeight="1" x14ac:dyDescent="0.15">
      <c r="A69" s="62"/>
      <c r="B69" s="6">
        <v>6</v>
      </c>
      <c r="C69" s="6" t="str">
        <f t="shared" si="5"/>
        <v/>
      </c>
      <c r="D69" s="6"/>
      <c r="E69" s="6"/>
      <c r="F69" s="55" t="str">
        <f>IF(ISERROR(VLOOKUP(CONCATENATE(B69,".",A61),편입건물조서!$A$3:$J$108,8,FALSE))=TRUE,"",(VLOOKUP(CONCATENATE(B69,".",A61),편입건물조서!$A$3:$J$108,8,FALSE)))</f>
        <v/>
      </c>
      <c r="G69" s="52"/>
      <c r="H69" s="6" t="str">
        <f>IF(ISERROR(VLOOKUP(CONCATENATE(B69,".",A61),편입건물조서!$A$3:$J$108,9,FALSE))=TRUE,"",(VLOOKUP(CONCATENATE(B69,".",A61),편입건물조서!$A$3:$J$108,9,FALSE)))</f>
        <v/>
      </c>
      <c r="I69" s="52" t="str">
        <f>IF(ISERROR(VLOOKUP(CONCATENATE(B69,".",A61),편입건물조서!$A$3:$J$108,9,FALSE))=TRUE,"",(VLOOKUP(CONCATENATE(B69,".",A61),편입건물조서!$A$3:$J$108,9,FALSE)))</f>
        <v/>
      </c>
      <c r="J69" s="52"/>
      <c r="K69" s="52" t="str">
        <f t="shared" si="6"/>
        <v/>
      </c>
      <c r="L69" s="52"/>
      <c r="M69" s="52"/>
      <c r="N69" s="52"/>
      <c r="O69" s="52"/>
      <c r="P69" s="52"/>
      <c r="Q69" s="52"/>
      <c r="R69" s="69"/>
    </row>
    <row r="70" spans="1:18" s="7" customFormat="1" ht="27" customHeight="1" x14ac:dyDescent="0.15">
      <c r="A70" s="62"/>
      <c r="B70" s="6">
        <v>7</v>
      </c>
      <c r="C70" s="6" t="str">
        <f t="shared" si="5"/>
        <v/>
      </c>
      <c r="D70" s="6"/>
      <c r="E70" s="6"/>
      <c r="F70" s="55" t="str">
        <f>IF(ISERROR(VLOOKUP(CONCATENATE(B70,".",A61),편입건물조서!$A$3:$J$108,8,FALSE))=TRUE,"",(VLOOKUP(CONCATENATE(B70,".",A61),편입건물조서!$A$3:$J$108,8,FALSE)))</f>
        <v/>
      </c>
      <c r="G70" s="52"/>
      <c r="H70" s="6" t="str">
        <f>IF(ISERROR(VLOOKUP(CONCATENATE(B70,".",A61),편입건물조서!$A$3:$J$108,9,FALSE))=TRUE,"",(VLOOKUP(CONCATENATE(B70,".",A61),편입건물조서!$A$3:$J$108,9,FALSE)))</f>
        <v/>
      </c>
      <c r="I70" s="52" t="str">
        <f>IF(ISERROR(VLOOKUP(CONCATENATE(B70,".",A61),편입건물조서!$A$3:$J$108,9,FALSE))=TRUE,"",(VLOOKUP(CONCATENATE(B70,".",A61),편입건물조서!$A$3:$J$108,9,FALSE)))</f>
        <v/>
      </c>
      <c r="J70" s="52"/>
      <c r="K70" s="52" t="str">
        <f t="shared" si="6"/>
        <v/>
      </c>
      <c r="L70" s="52"/>
      <c r="M70" s="52"/>
      <c r="N70" s="52"/>
      <c r="O70" s="52"/>
      <c r="P70" s="52"/>
      <c r="Q70" s="52"/>
      <c r="R70" s="69"/>
    </row>
    <row r="71" spans="1:18" s="7" customFormat="1" ht="27" customHeight="1" x14ac:dyDescent="0.15">
      <c r="A71" s="62"/>
      <c r="B71" s="6">
        <v>8</v>
      </c>
      <c r="C71" s="63" t="s">
        <v>60</v>
      </c>
      <c r="D71" s="64"/>
      <c r="E71" s="65"/>
      <c r="F71" s="55" t="str">
        <f>IF(ISERROR(VLOOKUP(CONCATENATE(B71,".",A61),편입건물조서!$A$3:$J$108,8,FALSE))=TRUE,"",(VLOOKUP(CONCATENATE(B71,".",A61),편입건물조서!$A$3:$J$108,8,FALSE)))</f>
        <v/>
      </c>
      <c r="G71" s="52"/>
      <c r="H71" s="6" t="str">
        <f>IF(ISERROR(VLOOKUP(CONCATENATE(B71,".",A61),편입건물조서!$A$3:$J$108,9,FALSE))=TRUE,"",(VLOOKUP(CONCATENATE(B71,".",A61),편입건물조서!$A$3:$J$108,9,FALSE)))</f>
        <v/>
      </c>
      <c r="I71" s="52">
        <f>SUM(I64:J70)</f>
        <v>0</v>
      </c>
      <c r="J71" s="52"/>
      <c r="K71" s="52" t="s">
        <v>59</v>
      </c>
      <c r="L71" s="52"/>
      <c r="M71" s="52"/>
      <c r="N71" s="52"/>
      <c r="O71" s="52"/>
      <c r="P71" s="52"/>
      <c r="Q71" s="52"/>
      <c r="R71" s="69"/>
    </row>
    <row r="72" spans="1:18" s="7" customFormat="1" ht="27" customHeight="1" x14ac:dyDescent="0.15">
      <c r="A72" s="50" t="s">
        <v>22</v>
      </c>
      <c r="B72" s="61" t="s">
        <v>6</v>
      </c>
      <c r="C72" s="61"/>
      <c r="D72" s="61"/>
      <c r="E72" s="61" t="s">
        <v>31</v>
      </c>
      <c r="F72" s="61"/>
      <c r="G72" s="15" t="s">
        <v>57</v>
      </c>
      <c r="H72" s="15" t="s">
        <v>56</v>
      </c>
      <c r="I72" s="55" t="s">
        <v>21</v>
      </c>
      <c r="J72" s="6" t="s">
        <v>3</v>
      </c>
      <c r="K72" s="6" t="s">
        <v>1</v>
      </c>
      <c r="L72" s="6" t="s">
        <v>2</v>
      </c>
      <c r="M72" s="8" t="s">
        <v>35</v>
      </c>
      <c r="N72" s="6" t="s">
        <v>12</v>
      </c>
      <c r="O72" s="6" t="s">
        <v>10</v>
      </c>
      <c r="P72" s="55" t="s">
        <v>36</v>
      </c>
      <c r="Q72" s="57"/>
      <c r="R72" s="58"/>
    </row>
    <row r="73" spans="1:18" s="7" customFormat="1" ht="27" customHeight="1" x14ac:dyDescent="0.15">
      <c r="A73" s="62"/>
      <c r="B73" s="82" t="s">
        <v>160</v>
      </c>
      <c r="C73" s="83"/>
      <c r="D73" s="84"/>
      <c r="E73" s="82" t="s">
        <v>172</v>
      </c>
      <c r="F73" s="84"/>
      <c r="G73" s="15">
        <v>37</v>
      </c>
      <c r="H73" s="15" t="s">
        <v>52</v>
      </c>
      <c r="I73" s="52"/>
      <c r="J73" s="6" t="s">
        <v>54</v>
      </c>
      <c r="K73" s="6" t="s">
        <v>170</v>
      </c>
      <c r="L73" s="6" t="s">
        <v>53</v>
      </c>
      <c r="M73" s="6"/>
      <c r="N73" s="6">
        <v>2</v>
      </c>
      <c r="O73" s="6"/>
      <c r="P73" s="55"/>
      <c r="Q73" s="57"/>
      <c r="R73" s="58"/>
    </row>
    <row r="74" spans="1:18" s="7" customFormat="1" ht="27" customHeight="1" x14ac:dyDescent="0.15">
      <c r="A74" s="62"/>
      <c r="B74" s="82" t="s">
        <v>50</v>
      </c>
      <c r="C74" s="83"/>
      <c r="D74" s="84"/>
      <c r="E74" s="82" t="s">
        <v>178</v>
      </c>
      <c r="F74" s="84"/>
      <c r="G74" s="15">
        <v>20</v>
      </c>
      <c r="H74" s="15" t="s">
        <v>52</v>
      </c>
      <c r="I74" s="52"/>
      <c r="J74" s="6" t="s">
        <v>171</v>
      </c>
      <c r="K74" s="6" t="s">
        <v>169</v>
      </c>
      <c r="L74" s="6" t="s">
        <v>58</v>
      </c>
      <c r="M74" s="6">
        <v>17</v>
      </c>
      <c r="N74" s="6"/>
      <c r="O74" s="6"/>
      <c r="P74" s="55"/>
      <c r="Q74" s="57"/>
      <c r="R74" s="58"/>
    </row>
    <row r="75" spans="1:18" s="7" customFormat="1" ht="27" customHeight="1" x14ac:dyDescent="0.15">
      <c r="A75" s="62"/>
      <c r="B75" s="63" t="s">
        <v>162</v>
      </c>
      <c r="C75" s="64"/>
      <c r="D75" s="65"/>
      <c r="E75" s="63" t="s">
        <v>179</v>
      </c>
      <c r="F75" s="65"/>
      <c r="G75" s="10">
        <v>2</v>
      </c>
      <c r="H75" s="6" t="s">
        <v>51</v>
      </c>
      <c r="I75" s="52"/>
      <c r="J75" s="6"/>
      <c r="K75" s="6"/>
      <c r="L75" s="6"/>
      <c r="M75" s="6"/>
      <c r="N75" s="6"/>
      <c r="O75" s="6"/>
      <c r="P75" s="55"/>
      <c r="Q75" s="57"/>
      <c r="R75" s="58"/>
    </row>
    <row r="76" spans="1:18" s="7" customFormat="1" ht="27" customHeight="1" x14ac:dyDescent="0.15">
      <c r="A76" s="62"/>
      <c r="B76" s="63" t="s">
        <v>163</v>
      </c>
      <c r="C76" s="64"/>
      <c r="D76" s="65"/>
      <c r="E76" s="63" t="s">
        <v>180</v>
      </c>
      <c r="F76" s="65"/>
      <c r="G76" s="6">
        <v>1</v>
      </c>
      <c r="H76" s="6" t="s">
        <v>51</v>
      </c>
      <c r="I76" s="52"/>
      <c r="J76" s="6"/>
      <c r="K76" s="6"/>
      <c r="L76" s="6"/>
      <c r="M76" s="6"/>
      <c r="N76" s="6"/>
      <c r="O76" s="6"/>
      <c r="P76" s="55"/>
      <c r="Q76" s="57"/>
      <c r="R76" s="58"/>
    </row>
    <row r="77" spans="1:18" s="7" customFormat="1" ht="27" customHeight="1" x14ac:dyDescent="0.15">
      <c r="A77" s="62"/>
      <c r="B77" s="52" t="s">
        <v>174</v>
      </c>
      <c r="C77" s="52"/>
      <c r="D77" s="52"/>
      <c r="E77" s="52" t="s">
        <v>173</v>
      </c>
      <c r="F77" s="52"/>
      <c r="G77" s="6">
        <v>2</v>
      </c>
      <c r="H77" s="6" t="s">
        <v>51</v>
      </c>
      <c r="I77" s="52"/>
      <c r="J77" s="8"/>
      <c r="K77" s="6"/>
      <c r="L77" s="6"/>
      <c r="M77" s="6"/>
      <c r="N77" s="6"/>
      <c r="O77" s="6"/>
      <c r="P77" s="55"/>
      <c r="Q77" s="57"/>
      <c r="R77" s="58"/>
    </row>
    <row r="78" spans="1:18" s="7" customFormat="1" ht="27" customHeight="1" x14ac:dyDescent="0.15">
      <c r="A78" s="62"/>
      <c r="B78" s="52"/>
      <c r="C78" s="52"/>
      <c r="D78" s="52"/>
      <c r="E78" s="52"/>
      <c r="F78" s="52"/>
      <c r="G78" s="6"/>
      <c r="H78" s="6"/>
      <c r="I78" s="52"/>
      <c r="J78" s="8"/>
      <c r="K78" s="6"/>
      <c r="L78" s="6"/>
      <c r="M78" s="6"/>
      <c r="N78" s="6"/>
      <c r="O78" s="6"/>
      <c r="P78" s="55"/>
      <c r="Q78" s="57"/>
      <c r="R78" s="58"/>
    </row>
    <row r="79" spans="1:18" s="7" customFormat="1" ht="27" customHeight="1" x14ac:dyDescent="0.15">
      <c r="A79" s="50" t="s">
        <v>34</v>
      </c>
      <c r="B79" s="52" t="s">
        <v>4</v>
      </c>
      <c r="C79" s="6"/>
      <c r="D79" s="52" t="s">
        <v>38</v>
      </c>
      <c r="E79" s="52"/>
      <c r="F79" s="52" t="s">
        <v>5</v>
      </c>
      <c r="G79" s="52"/>
      <c r="H79" s="55" t="s">
        <v>32</v>
      </c>
      <c r="I79" s="52"/>
      <c r="J79" s="8"/>
      <c r="K79" s="6"/>
      <c r="L79" s="6"/>
      <c r="M79" s="6"/>
      <c r="N79" s="6"/>
      <c r="O79" s="6"/>
      <c r="P79" s="55"/>
      <c r="Q79" s="57"/>
      <c r="R79" s="58"/>
    </row>
    <row r="80" spans="1:18" s="7" customFormat="1" ht="27" customHeight="1" x14ac:dyDescent="0.15">
      <c r="A80" s="62"/>
      <c r="B80" s="52"/>
      <c r="C80" s="6"/>
      <c r="D80" s="52"/>
      <c r="E80" s="52"/>
      <c r="F80" s="6" t="s">
        <v>13</v>
      </c>
      <c r="G80" s="6" t="s">
        <v>0</v>
      </c>
      <c r="H80" s="52"/>
      <c r="I80" s="52"/>
      <c r="J80" s="6"/>
      <c r="K80" s="6"/>
      <c r="L80" s="6"/>
      <c r="M80" s="6"/>
      <c r="N80" s="6"/>
      <c r="O80" s="6"/>
      <c r="P80" s="55"/>
      <c r="Q80" s="57"/>
      <c r="R80" s="58"/>
    </row>
    <row r="81" spans="1:18" s="7" customFormat="1" ht="27" customHeight="1" x14ac:dyDescent="0.15">
      <c r="A81" s="62"/>
      <c r="B81" s="6"/>
      <c r="C81" s="6"/>
      <c r="D81" s="55"/>
      <c r="E81" s="52"/>
      <c r="F81" s="6"/>
      <c r="G81" s="6"/>
      <c r="H81" s="6"/>
      <c r="I81" s="52"/>
      <c r="J81" s="6"/>
      <c r="K81" s="6"/>
      <c r="L81" s="6"/>
      <c r="M81" s="6"/>
      <c r="N81" s="6"/>
      <c r="O81" s="6"/>
      <c r="P81" s="55"/>
      <c r="Q81" s="57"/>
      <c r="R81" s="58"/>
    </row>
    <row r="82" spans="1:18" s="7" customFormat="1" ht="27" customHeight="1" x14ac:dyDescent="0.15">
      <c r="A82" s="62"/>
      <c r="B82" s="6"/>
      <c r="C82" s="6"/>
      <c r="D82" s="52"/>
      <c r="E82" s="52"/>
      <c r="F82" s="6"/>
      <c r="G82" s="6"/>
      <c r="H82" s="6"/>
      <c r="I82" s="52"/>
      <c r="J82" s="6"/>
      <c r="K82" s="6"/>
      <c r="L82" s="6"/>
      <c r="M82" s="6"/>
      <c r="N82" s="6"/>
      <c r="O82" s="6"/>
      <c r="P82" s="55"/>
      <c r="Q82" s="57"/>
      <c r="R82" s="58"/>
    </row>
    <row r="83" spans="1:18" s="7" customFormat="1" ht="27" customHeight="1" x14ac:dyDescent="0.15">
      <c r="A83" s="50" t="s">
        <v>37</v>
      </c>
      <c r="B83" s="52" t="s">
        <v>9</v>
      </c>
      <c r="C83" s="52"/>
      <c r="D83" s="52"/>
      <c r="E83" s="6" t="s">
        <v>11</v>
      </c>
      <c r="F83" s="6" t="s">
        <v>14</v>
      </c>
      <c r="G83" s="52" t="s">
        <v>29</v>
      </c>
      <c r="H83" s="52"/>
      <c r="I83" s="52" t="s">
        <v>24</v>
      </c>
      <c r="J83" s="52"/>
      <c r="K83" s="52"/>
      <c r="L83" s="52"/>
      <c r="M83" s="52"/>
      <c r="N83" s="52"/>
      <c r="O83" s="52"/>
      <c r="P83" s="55"/>
      <c r="Q83" s="57"/>
      <c r="R83" s="58"/>
    </row>
    <row r="84" spans="1:18" s="7" customFormat="1" ht="27" customHeight="1" thickBot="1" x14ac:dyDescent="0.2">
      <c r="A84" s="51"/>
      <c r="B84" s="53"/>
      <c r="C84" s="53"/>
      <c r="D84" s="53"/>
      <c r="E84" s="9"/>
      <c r="F84" s="9"/>
      <c r="G84" s="53"/>
      <c r="H84" s="53"/>
      <c r="I84" s="53"/>
      <c r="J84" s="53"/>
      <c r="K84" s="53"/>
      <c r="L84" s="53"/>
      <c r="M84" s="53"/>
      <c r="N84" s="53"/>
      <c r="O84" s="53"/>
      <c r="P84" s="56"/>
      <c r="Q84" s="59"/>
      <c r="R84" s="60"/>
    </row>
    <row r="85" spans="1:18" ht="31.5" customHeight="1" x14ac:dyDescent="0.15">
      <c r="A85" s="73" t="s">
        <v>23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2" t="s">
        <v>142</v>
      </c>
    </row>
    <row r="86" spans="1:18" ht="31.5" customHeight="1" x14ac:dyDescent="0.15">
      <c r="A86" s="75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4" t="s">
        <v>15</v>
      </c>
    </row>
    <row r="87" spans="1:18" ht="31.5" customHeight="1" x14ac:dyDescent="0.15">
      <c r="A87" s="75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5" t="s">
        <v>16</v>
      </c>
    </row>
    <row r="88" spans="1:18" s="7" customFormat="1" ht="27" customHeight="1" x14ac:dyDescent="0.15">
      <c r="A88" s="62" t="s">
        <v>17</v>
      </c>
      <c r="B88" s="52"/>
      <c r="C88" s="52"/>
      <c r="D88" s="52"/>
      <c r="E88" s="52"/>
      <c r="F88" s="52"/>
      <c r="G88" s="52"/>
      <c r="H88" s="52"/>
      <c r="I88" s="52" t="s">
        <v>25</v>
      </c>
      <c r="J88" s="52"/>
      <c r="K88" s="52" t="s">
        <v>26</v>
      </c>
      <c r="L88" s="52"/>
      <c r="M88" s="52" t="str">
        <f>VLOOKUP(A89,편입건물조서!$D$3:$J$36,7,FALSE)</f>
        <v>유대철</v>
      </c>
      <c r="N88" s="52"/>
      <c r="O88" s="52"/>
      <c r="P88" s="52" t="s">
        <v>18</v>
      </c>
      <c r="Q88" s="52"/>
      <c r="R88" s="69"/>
    </row>
    <row r="89" spans="1:18" s="7" customFormat="1" ht="27" customHeight="1" x14ac:dyDescent="0.15">
      <c r="A89" s="72" t="str">
        <f>편입건물조서!D19</f>
        <v>334-29</v>
      </c>
      <c r="B89" s="52"/>
      <c r="C89" s="52"/>
      <c r="D89" s="52"/>
      <c r="E89" s="52"/>
      <c r="F89" s="52"/>
      <c r="G89" s="52"/>
      <c r="H89" s="52"/>
      <c r="I89" s="68">
        <v>3</v>
      </c>
      <c r="J89" s="52"/>
      <c r="K89" s="52" t="s">
        <v>27</v>
      </c>
      <c r="L89" s="52"/>
      <c r="M89" s="52" t="str">
        <f>VLOOKUP(A89,편입건물조서!$D$3:$J$36,6,FALSE)</f>
        <v>334</v>
      </c>
      <c r="N89" s="52"/>
      <c r="O89" s="52"/>
      <c r="P89" s="52"/>
      <c r="Q89" s="52"/>
      <c r="R89" s="69"/>
    </row>
    <row r="90" spans="1:18" s="7" customFormat="1" ht="27" customHeight="1" x14ac:dyDescent="0.15">
      <c r="A90" s="62"/>
      <c r="B90" s="52"/>
      <c r="C90" s="52"/>
      <c r="D90" s="52"/>
      <c r="E90" s="52"/>
      <c r="F90" s="52"/>
      <c r="G90" s="52"/>
      <c r="H90" s="52"/>
      <c r="I90" s="52"/>
      <c r="J90" s="52"/>
      <c r="K90" s="52" t="s">
        <v>28</v>
      </c>
      <c r="L90" s="52"/>
      <c r="M90" s="52"/>
      <c r="N90" s="52"/>
      <c r="O90" s="52"/>
      <c r="P90" s="52"/>
      <c r="Q90" s="52"/>
      <c r="R90" s="69"/>
    </row>
    <row r="91" spans="1:18" s="7" customFormat="1" ht="27" customHeight="1" x14ac:dyDescent="0.15">
      <c r="A91" s="50" t="s">
        <v>39</v>
      </c>
      <c r="B91" s="6" t="s">
        <v>7</v>
      </c>
      <c r="C91" s="6" t="s">
        <v>7</v>
      </c>
      <c r="D91" s="6" t="s">
        <v>6</v>
      </c>
      <c r="E91" s="6" t="s">
        <v>8</v>
      </c>
      <c r="F91" s="52" t="s">
        <v>33</v>
      </c>
      <c r="G91" s="52"/>
      <c r="H91" s="8" t="s">
        <v>30</v>
      </c>
      <c r="I91" s="55" t="s">
        <v>19</v>
      </c>
      <c r="J91" s="52"/>
      <c r="K91" s="52" t="s">
        <v>20</v>
      </c>
      <c r="L91" s="52"/>
      <c r="M91" s="52"/>
      <c r="N91" s="52"/>
      <c r="O91" s="52"/>
      <c r="P91" s="52"/>
      <c r="Q91" s="52"/>
      <c r="R91" s="69"/>
    </row>
    <row r="92" spans="1:18" s="7" customFormat="1" ht="27" customHeight="1" x14ac:dyDescent="0.15">
      <c r="A92" s="62"/>
      <c r="B92" s="6">
        <v>1</v>
      </c>
      <c r="C92" s="6">
        <v>1</v>
      </c>
      <c r="D92" s="6"/>
      <c r="E92" s="6"/>
      <c r="F92" s="85" t="s">
        <v>125</v>
      </c>
      <c r="G92" s="86"/>
      <c r="H92" s="42">
        <v>27.9</v>
      </c>
      <c r="I92" s="52" t="str">
        <f>IF(ISERROR(VLOOKUP(CONCATENATE(B92,".",A89),편입건물조서!$A$3:$J$108,9,FALSE))=TRUE,"",(VLOOKUP(CONCATENATE(B92,".",A89),편입건물조서!$A$3:$J$108,9,FALSE)))</f>
        <v/>
      </c>
      <c r="J92" s="52"/>
      <c r="K92" s="52" t="str">
        <f t="shared" ref="K92:K98" si="7">IF(I92="","","등기부등본")</f>
        <v/>
      </c>
      <c r="L92" s="52"/>
      <c r="M92" s="52"/>
      <c r="N92" s="52"/>
      <c r="O92" s="52"/>
      <c r="P92" s="52"/>
      <c r="Q92" s="52"/>
      <c r="R92" s="69"/>
    </row>
    <row r="93" spans="1:18" s="7" customFormat="1" ht="27" customHeight="1" x14ac:dyDescent="0.15">
      <c r="A93" s="62"/>
      <c r="B93" s="6">
        <v>2</v>
      </c>
      <c r="C93" s="6">
        <v>2</v>
      </c>
      <c r="D93" s="6"/>
      <c r="E93" s="6"/>
      <c r="F93" s="85" t="s">
        <v>126</v>
      </c>
      <c r="G93" s="86"/>
      <c r="H93" s="42">
        <v>9.6</v>
      </c>
      <c r="I93" s="52"/>
      <c r="J93" s="52"/>
      <c r="K93" s="52"/>
      <c r="L93" s="52"/>
      <c r="M93" s="52"/>
      <c r="N93" s="52"/>
      <c r="O93" s="52"/>
      <c r="P93" s="52"/>
      <c r="Q93" s="52"/>
      <c r="R93" s="69"/>
    </row>
    <row r="94" spans="1:18" s="7" customFormat="1" ht="27" customHeight="1" x14ac:dyDescent="0.15">
      <c r="A94" s="62"/>
      <c r="B94" s="6">
        <v>3</v>
      </c>
      <c r="C94" s="6" t="str">
        <f t="shared" ref="C94:C98" si="8">IF(K94="","",B94)</f>
        <v/>
      </c>
      <c r="D94" s="6"/>
      <c r="E94" s="6"/>
      <c r="F94" s="55" t="str">
        <f>IF(ISERROR(VLOOKUP(CONCATENATE(B94,".",A89),편입건물조서!$A$3:$J$108,8,FALSE))=TRUE,"",(VLOOKUP(CONCATENATE(B94,".",A89),편입건물조서!$A$3:$J$108,8,FALSE)))</f>
        <v/>
      </c>
      <c r="G94" s="52"/>
      <c r="H94" s="6" t="str">
        <f>IF(ISERROR(VLOOKUP(CONCATENATE(B94,".",A89),편입건물조서!$A$3:$J$108,9,FALSE))=TRUE,"",(VLOOKUP(CONCATENATE(B94,".",A89),편입건물조서!$A$3:$J$108,9,FALSE)))</f>
        <v/>
      </c>
      <c r="I94" s="52" t="str">
        <f>IF(ISERROR(VLOOKUP(CONCATENATE(B94,".",A89),편입건물조서!$A$3:$J$108,9,FALSE))=TRUE,"",(VLOOKUP(CONCATENATE(B94,".",A89),편입건물조서!$A$3:$J$108,9,FALSE)))</f>
        <v/>
      </c>
      <c r="J94" s="52"/>
      <c r="K94" s="52" t="str">
        <f t="shared" si="7"/>
        <v/>
      </c>
      <c r="L94" s="52"/>
      <c r="M94" s="52"/>
      <c r="N94" s="52"/>
      <c r="O94" s="52"/>
      <c r="P94" s="52"/>
      <c r="Q94" s="52"/>
      <c r="R94" s="69"/>
    </row>
    <row r="95" spans="1:18" s="7" customFormat="1" ht="27" customHeight="1" x14ac:dyDescent="0.15">
      <c r="A95" s="62"/>
      <c r="B95" s="6">
        <v>4</v>
      </c>
      <c r="C95" s="6" t="str">
        <f t="shared" si="8"/>
        <v/>
      </c>
      <c r="D95" s="6"/>
      <c r="E95" s="6"/>
      <c r="F95" s="55" t="str">
        <f>IF(ISERROR(VLOOKUP(CONCATENATE(B95,".",A89),편입건물조서!$A$3:$J$108,8,FALSE))=TRUE,"",(VLOOKUP(CONCATENATE(B95,".",A89),편입건물조서!$A$3:$J$108,8,FALSE)))</f>
        <v/>
      </c>
      <c r="G95" s="52"/>
      <c r="H95" s="6" t="str">
        <f>IF(ISERROR(VLOOKUP(CONCATENATE(B95,".",A89),편입건물조서!$A$3:$J$108,9,FALSE))=TRUE,"",(VLOOKUP(CONCATENATE(B95,".",A89),편입건물조서!$A$3:$J$108,9,FALSE)))</f>
        <v/>
      </c>
      <c r="I95" s="52" t="str">
        <f>IF(ISERROR(VLOOKUP(CONCATENATE(B95,".",A89),편입건물조서!$A$3:$J$108,9,FALSE))=TRUE,"",(VLOOKUP(CONCATENATE(B95,".",A89),편입건물조서!$A$3:$J$108,9,FALSE)))</f>
        <v/>
      </c>
      <c r="J95" s="52"/>
      <c r="K95" s="52" t="str">
        <f t="shared" si="7"/>
        <v/>
      </c>
      <c r="L95" s="52"/>
      <c r="M95" s="52"/>
      <c r="N95" s="52"/>
      <c r="O95" s="52"/>
      <c r="P95" s="52"/>
      <c r="Q95" s="52"/>
      <c r="R95" s="69"/>
    </row>
    <row r="96" spans="1:18" s="7" customFormat="1" ht="27" customHeight="1" x14ac:dyDescent="0.15">
      <c r="A96" s="62"/>
      <c r="B96" s="6">
        <v>5</v>
      </c>
      <c r="C96" s="6" t="str">
        <f t="shared" si="8"/>
        <v/>
      </c>
      <c r="D96" s="6"/>
      <c r="E96" s="6"/>
      <c r="F96" s="55" t="str">
        <f>IF(ISERROR(VLOOKUP(CONCATENATE(B96,".",A89),편입건물조서!$A$3:$J$108,8,FALSE))=TRUE,"",(VLOOKUP(CONCATENATE(B96,".",A89),편입건물조서!$A$3:$J$108,8,FALSE)))</f>
        <v/>
      </c>
      <c r="G96" s="52"/>
      <c r="H96" s="6" t="str">
        <f>IF(ISERROR(VLOOKUP(CONCATENATE(B96,".",A89),편입건물조서!$A$3:$J$108,9,FALSE))=TRUE,"",(VLOOKUP(CONCATENATE(B96,".",A89),편입건물조서!$A$3:$J$108,9,FALSE)))</f>
        <v/>
      </c>
      <c r="I96" s="52" t="str">
        <f>IF(ISERROR(VLOOKUP(CONCATENATE(B96,".",A89),편입건물조서!$A$3:$J$108,9,FALSE))=TRUE,"",(VLOOKUP(CONCATENATE(B96,".",A89),편입건물조서!$A$3:$J$108,9,FALSE)))</f>
        <v/>
      </c>
      <c r="J96" s="52"/>
      <c r="K96" s="52" t="str">
        <f t="shared" si="7"/>
        <v/>
      </c>
      <c r="L96" s="52"/>
      <c r="M96" s="52"/>
      <c r="N96" s="52"/>
      <c r="O96" s="52"/>
      <c r="P96" s="52"/>
      <c r="Q96" s="52"/>
      <c r="R96" s="69"/>
    </row>
    <row r="97" spans="1:18" s="7" customFormat="1" ht="27" customHeight="1" x14ac:dyDescent="0.15">
      <c r="A97" s="62"/>
      <c r="B97" s="6">
        <v>6</v>
      </c>
      <c r="C97" s="6" t="str">
        <f t="shared" si="8"/>
        <v/>
      </c>
      <c r="D97" s="6"/>
      <c r="E97" s="6"/>
      <c r="F97" s="55" t="str">
        <f>IF(ISERROR(VLOOKUP(CONCATENATE(B97,".",A89),편입건물조서!$A$3:$J$108,8,FALSE))=TRUE,"",(VLOOKUP(CONCATENATE(B97,".",A89),편입건물조서!$A$3:$J$108,8,FALSE)))</f>
        <v/>
      </c>
      <c r="G97" s="52"/>
      <c r="H97" s="6" t="str">
        <f>IF(ISERROR(VLOOKUP(CONCATENATE(B97,".",A89),편입건물조서!$A$3:$J$108,9,FALSE))=TRUE,"",(VLOOKUP(CONCATENATE(B97,".",A89),편입건물조서!$A$3:$J$108,9,FALSE)))</f>
        <v/>
      </c>
      <c r="I97" s="52" t="str">
        <f>IF(ISERROR(VLOOKUP(CONCATENATE(B97,".",A89),편입건물조서!$A$3:$J$108,9,FALSE))=TRUE,"",(VLOOKUP(CONCATENATE(B97,".",A89),편입건물조서!$A$3:$J$108,9,FALSE)))</f>
        <v/>
      </c>
      <c r="J97" s="52"/>
      <c r="K97" s="52" t="str">
        <f t="shared" si="7"/>
        <v/>
      </c>
      <c r="L97" s="52"/>
      <c r="M97" s="52"/>
      <c r="N97" s="52"/>
      <c r="O97" s="52"/>
      <c r="P97" s="52"/>
      <c r="Q97" s="52"/>
      <c r="R97" s="69"/>
    </row>
    <row r="98" spans="1:18" s="7" customFormat="1" ht="27" customHeight="1" x14ac:dyDescent="0.15">
      <c r="A98" s="62"/>
      <c r="B98" s="6">
        <v>7</v>
      </c>
      <c r="C98" s="6" t="str">
        <f t="shared" si="8"/>
        <v/>
      </c>
      <c r="D98" s="6"/>
      <c r="E98" s="6"/>
      <c r="F98" s="55" t="str">
        <f>IF(ISERROR(VLOOKUP(CONCATENATE(B98,".",A89),편입건물조서!$A$3:$J$108,8,FALSE))=TRUE,"",(VLOOKUP(CONCATENATE(B98,".",A89),편입건물조서!$A$3:$J$108,8,FALSE)))</f>
        <v/>
      </c>
      <c r="G98" s="52"/>
      <c r="H98" s="6" t="str">
        <f>IF(ISERROR(VLOOKUP(CONCATENATE(B98,".",A89),편입건물조서!$A$3:$J$108,9,FALSE))=TRUE,"",(VLOOKUP(CONCATENATE(B98,".",A89),편입건물조서!$A$3:$J$108,9,FALSE)))</f>
        <v/>
      </c>
      <c r="I98" s="52" t="str">
        <f>IF(ISERROR(VLOOKUP(CONCATENATE(B98,".",A89),편입건물조서!$A$3:$J$108,9,FALSE))=TRUE,"",(VLOOKUP(CONCATENATE(B98,".",A89),편입건물조서!$A$3:$J$108,9,FALSE)))</f>
        <v/>
      </c>
      <c r="J98" s="52"/>
      <c r="K98" s="52" t="str">
        <f t="shared" si="7"/>
        <v/>
      </c>
      <c r="L98" s="52"/>
      <c r="M98" s="52"/>
      <c r="N98" s="52"/>
      <c r="O98" s="52"/>
      <c r="P98" s="52"/>
      <c r="Q98" s="52"/>
      <c r="R98" s="69"/>
    </row>
    <row r="99" spans="1:18" s="7" customFormat="1" ht="27" customHeight="1" x14ac:dyDescent="0.15">
      <c r="A99" s="62"/>
      <c r="B99" s="6">
        <v>8</v>
      </c>
      <c r="C99" s="63" t="s">
        <v>60</v>
      </c>
      <c r="D99" s="64"/>
      <c r="E99" s="65"/>
      <c r="F99" s="55" t="str">
        <f>IF(ISERROR(VLOOKUP(CONCATENATE(B99,".",A89),편입건물조서!$A$3:$J$108,8,FALSE))=TRUE,"",(VLOOKUP(CONCATENATE(B99,".",A89),편입건물조서!$A$3:$J$108,8,FALSE)))</f>
        <v/>
      </c>
      <c r="G99" s="52"/>
      <c r="H99" s="6" t="str">
        <f>IF(ISERROR(VLOOKUP(CONCATENATE(B99,".",A89),편입건물조서!$A$3:$J$108,9,FALSE))=TRUE,"",(VLOOKUP(CONCATENATE(B99,".",A89),편입건물조서!$A$3:$J$108,9,FALSE)))</f>
        <v/>
      </c>
      <c r="I99" s="52">
        <f>SUM(I92:J98)</f>
        <v>0</v>
      </c>
      <c r="J99" s="52"/>
      <c r="K99" s="52"/>
      <c r="L99" s="52"/>
      <c r="M99" s="52"/>
      <c r="N99" s="52"/>
      <c r="O99" s="52"/>
      <c r="P99" s="52"/>
      <c r="Q99" s="52"/>
      <c r="R99" s="69"/>
    </row>
    <row r="100" spans="1:18" s="7" customFormat="1" ht="27" customHeight="1" x14ac:dyDescent="0.15">
      <c r="A100" s="50" t="s">
        <v>22</v>
      </c>
      <c r="B100" s="52" t="s">
        <v>6</v>
      </c>
      <c r="C100" s="52"/>
      <c r="D100" s="52"/>
      <c r="E100" s="52" t="s">
        <v>31</v>
      </c>
      <c r="F100" s="52"/>
      <c r="G100" s="15" t="s">
        <v>57</v>
      </c>
      <c r="H100" s="15" t="s">
        <v>56</v>
      </c>
      <c r="I100" s="55" t="s">
        <v>21</v>
      </c>
      <c r="J100" s="6" t="s">
        <v>3</v>
      </c>
      <c r="K100" s="6" t="s">
        <v>1</v>
      </c>
      <c r="L100" s="6" t="s">
        <v>2</v>
      </c>
      <c r="M100" s="8" t="s">
        <v>35</v>
      </c>
      <c r="N100" s="6" t="s">
        <v>12</v>
      </c>
      <c r="O100" s="6" t="s">
        <v>10</v>
      </c>
      <c r="P100" s="55" t="s">
        <v>36</v>
      </c>
      <c r="Q100" s="57"/>
      <c r="R100" s="58"/>
    </row>
    <row r="101" spans="1:18" s="7" customFormat="1" ht="27" customHeight="1" x14ac:dyDescent="0.15">
      <c r="A101" s="62"/>
      <c r="B101" s="82" t="s">
        <v>160</v>
      </c>
      <c r="C101" s="83"/>
      <c r="D101" s="84"/>
      <c r="E101" s="82" t="s">
        <v>182</v>
      </c>
      <c r="F101" s="84"/>
      <c r="G101" s="15">
        <v>3</v>
      </c>
      <c r="H101" s="15" t="s">
        <v>52</v>
      </c>
      <c r="I101" s="52"/>
      <c r="J101" s="6"/>
      <c r="K101" s="6"/>
      <c r="L101" s="6"/>
      <c r="M101" s="6"/>
      <c r="N101" s="6"/>
      <c r="O101" s="6"/>
      <c r="P101" s="55"/>
      <c r="Q101" s="57"/>
      <c r="R101" s="58"/>
    </row>
    <row r="102" spans="1:18" s="7" customFormat="1" ht="27" customHeight="1" x14ac:dyDescent="0.15">
      <c r="A102" s="62"/>
      <c r="B102" s="63" t="s">
        <v>162</v>
      </c>
      <c r="C102" s="64"/>
      <c r="D102" s="65"/>
      <c r="E102" s="63" t="s">
        <v>165</v>
      </c>
      <c r="F102" s="65"/>
      <c r="G102" s="10">
        <v>2</v>
      </c>
      <c r="H102" s="6" t="s">
        <v>51</v>
      </c>
      <c r="I102" s="52"/>
      <c r="J102" s="6"/>
      <c r="K102" s="6"/>
      <c r="L102" s="6"/>
      <c r="M102" s="6"/>
      <c r="N102" s="6"/>
      <c r="O102" s="6"/>
      <c r="P102" s="55"/>
      <c r="Q102" s="57"/>
      <c r="R102" s="58"/>
    </row>
    <row r="103" spans="1:18" s="7" customFormat="1" ht="27" customHeight="1" x14ac:dyDescent="0.15">
      <c r="A103" s="62"/>
      <c r="B103" s="52" t="s">
        <v>163</v>
      </c>
      <c r="C103" s="52"/>
      <c r="D103" s="52"/>
      <c r="E103" s="52" t="s">
        <v>181</v>
      </c>
      <c r="F103" s="52"/>
      <c r="G103" s="6">
        <v>1</v>
      </c>
      <c r="H103" s="6" t="s">
        <v>51</v>
      </c>
      <c r="I103" s="52"/>
      <c r="J103" s="6"/>
      <c r="K103" s="6"/>
      <c r="L103" s="6"/>
      <c r="M103" s="6"/>
      <c r="N103" s="6"/>
      <c r="O103" s="6"/>
      <c r="P103" s="55"/>
      <c r="Q103" s="57"/>
      <c r="R103" s="58"/>
    </row>
    <row r="104" spans="1:18" s="7" customFormat="1" ht="27" customHeight="1" x14ac:dyDescent="0.15">
      <c r="A104" s="62"/>
      <c r="B104" s="52"/>
      <c r="C104" s="52"/>
      <c r="D104" s="52"/>
      <c r="E104" s="52"/>
      <c r="F104" s="52"/>
      <c r="G104" s="6"/>
      <c r="H104" s="6"/>
      <c r="I104" s="52"/>
      <c r="J104" s="6"/>
      <c r="K104" s="6"/>
      <c r="L104" s="6"/>
      <c r="M104" s="6"/>
      <c r="N104" s="6"/>
      <c r="O104" s="6"/>
      <c r="P104" s="55"/>
      <c r="Q104" s="57"/>
      <c r="R104" s="58"/>
    </row>
    <row r="105" spans="1:18" s="7" customFormat="1" ht="27" customHeight="1" x14ac:dyDescent="0.15">
      <c r="A105" s="62"/>
      <c r="B105" s="61"/>
      <c r="C105" s="61"/>
      <c r="D105" s="61"/>
      <c r="E105" s="61"/>
      <c r="F105" s="61"/>
      <c r="G105" s="15"/>
      <c r="H105" s="15"/>
      <c r="I105" s="52"/>
      <c r="J105" s="6"/>
      <c r="K105" s="6"/>
      <c r="L105" s="6"/>
      <c r="M105" s="6"/>
      <c r="N105" s="6"/>
      <c r="O105" s="6"/>
      <c r="P105" s="55"/>
      <c r="Q105" s="57"/>
      <c r="R105" s="58"/>
    </row>
    <row r="106" spans="1:18" s="7" customFormat="1" ht="27" customHeight="1" x14ac:dyDescent="0.15">
      <c r="A106" s="62"/>
      <c r="B106" s="52"/>
      <c r="C106" s="52"/>
      <c r="D106" s="52"/>
      <c r="E106" s="52"/>
      <c r="F106" s="52"/>
      <c r="G106" s="10"/>
      <c r="H106" s="6"/>
      <c r="I106" s="52"/>
      <c r="J106" s="8"/>
      <c r="K106" s="6"/>
      <c r="L106" s="6"/>
      <c r="M106" s="6"/>
      <c r="N106" s="6"/>
      <c r="O106" s="6"/>
      <c r="P106" s="55"/>
      <c r="Q106" s="57"/>
      <c r="R106" s="58"/>
    </row>
    <row r="107" spans="1:18" s="7" customFormat="1" ht="27" customHeight="1" x14ac:dyDescent="0.15">
      <c r="A107" s="62"/>
      <c r="B107" s="52"/>
      <c r="C107" s="52"/>
      <c r="D107" s="52"/>
      <c r="E107" s="52"/>
      <c r="F107" s="52"/>
      <c r="G107" s="10"/>
      <c r="H107" s="6"/>
      <c r="I107" s="52"/>
      <c r="J107" s="8"/>
      <c r="K107" s="6"/>
      <c r="L107" s="6"/>
      <c r="M107" s="6"/>
      <c r="N107" s="6"/>
      <c r="O107" s="6"/>
      <c r="P107" s="55"/>
      <c r="Q107" s="57"/>
      <c r="R107" s="58"/>
    </row>
    <row r="108" spans="1:18" s="7" customFormat="1" ht="27" customHeight="1" x14ac:dyDescent="0.15">
      <c r="A108" s="50" t="s">
        <v>34</v>
      </c>
      <c r="B108" s="52" t="s">
        <v>4</v>
      </c>
      <c r="C108" s="6"/>
      <c r="D108" s="52" t="s">
        <v>38</v>
      </c>
      <c r="E108" s="52"/>
      <c r="F108" s="52" t="s">
        <v>5</v>
      </c>
      <c r="G108" s="52"/>
      <c r="H108" s="55" t="s">
        <v>32</v>
      </c>
      <c r="I108" s="52"/>
      <c r="J108" s="8"/>
      <c r="K108" s="6"/>
      <c r="L108" s="6"/>
      <c r="M108" s="6"/>
      <c r="N108" s="6"/>
      <c r="O108" s="6"/>
      <c r="P108" s="55"/>
      <c r="Q108" s="57"/>
      <c r="R108" s="58"/>
    </row>
    <row r="109" spans="1:18" s="7" customFormat="1" ht="27" customHeight="1" x14ac:dyDescent="0.15">
      <c r="A109" s="62"/>
      <c r="B109" s="52"/>
      <c r="C109" s="6"/>
      <c r="D109" s="52"/>
      <c r="E109" s="52"/>
      <c r="F109" s="6" t="s">
        <v>13</v>
      </c>
      <c r="G109" s="6" t="s">
        <v>0</v>
      </c>
      <c r="H109" s="52"/>
      <c r="I109" s="52"/>
      <c r="J109" s="6"/>
      <c r="K109" s="6"/>
      <c r="L109" s="6"/>
      <c r="M109" s="6"/>
      <c r="N109" s="6"/>
      <c r="O109" s="6"/>
      <c r="P109" s="55"/>
      <c r="Q109" s="57"/>
      <c r="R109" s="58"/>
    </row>
    <row r="110" spans="1:18" s="7" customFormat="1" ht="27" customHeight="1" x14ac:dyDescent="0.15">
      <c r="A110" s="62"/>
      <c r="B110" s="6"/>
      <c r="C110" s="6"/>
      <c r="D110" s="55"/>
      <c r="E110" s="52"/>
      <c r="F110" s="6"/>
      <c r="G110" s="6"/>
      <c r="H110" s="6"/>
      <c r="I110" s="52"/>
      <c r="J110" s="6"/>
      <c r="K110" s="6"/>
      <c r="L110" s="6"/>
      <c r="M110" s="6"/>
      <c r="N110" s="6"/>
      <c r="O110" s="6"/>
      <c r="P110" s="55"/>
      <c r="Q110" s="57"/>
      <c r="R110" s="58"/>
    </row>
    <row r="111" spans="1:18" s="7" customFormat="1" ht="27" customHeight="1" x14ac:dyDescent="0.15">
      <c r="A111" s="50" t="s">
        <v>37</v>
      </c>
      <c r="B111" s="52" t="s">
        <v>9</v>
      </c>
      <c r="C111" s="52"/>
      <c r="D111" s="52"/>
      <c r="E111" s="6" t="s">
        <v>11</v>
      </c>
      <c r="F111" s="6" t="s">
        <v>14</v>
      </c>
      <c r="G111" s="52" t="s">
        <v>29</v>
      </c>
      <c r="H111" s="52"/>
      <c r="I111" s="52" t="s">
        <v>24</v>
      </c>
      <c r="J111" s="52"/>
      <c r="K111" s="52"/>
      <c r="L111" s="52"/>
      <c r="M111" s="52"/>
      <c r="N111" s="52"/>
      <c r="O111" s="52"/>
      <c r="P111" s="55"/>
      <c r="Q111" s="57"/>
      <c r="R111" s="58"/>
    </row>
    <row r="112" spans="1:18" s="7" customFormat="1" ht="27" customHeight="1" thickBot="1" x14ac:dyDescent="0.2">
      <c r="A112" s="51"/>
      <c r="B112" s="53"/>
      <c r="C112" s="53"/>
      <c r="D112" s="53"/>
      <c r="E112" s="9"/>
      <c r="F112" s="9"/>
      <c r="G112" s="53"/>
      <c r="H112" s="53"/>
      <c r="I112" s="53"/>
      <c r="J112" s="53"/>
      <c r="K112" s="53"/>
      <c r="L112" s="53"/>
      <c r="M112" s="53"/>
      <c r="N112" s="53"/>
      <c r="O112" s="53"/>
      <c r="P112" s="56"/>
      <c r="Q112" s="59"/>
      <c r="R112" s="60"/>
    </row>
    <row r="113" spans="1:20" ht="31.5" customHeight="1" x14ac:dyDescent="0.15">
      <c r="A113" s="73" t="s">
        <v>23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2" t="s">
        <v>142</v>
      </c>
    </row>
    <row r="114" spans="1:20" ht="31.5" customHeight="1" x14ac:dyDescent="0.15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4" t="s">
        <v>15</v>
      </c>
    </row>
    <row r="115" spans="1:20" ht="31.5" customHeight="1" x14ac:dyDescent="0.15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5" t="s">
        <v>16</v>
      </c>
    </row>
    <row r="116" spans="1:20" s="7" customFormat="1" ht="27" customHeight="1" x14ac:dyDescent="0.15">
      <c r="A116" s="62" t="s">
        <v>17</v>
      </c>
      <c r="B116" s="52"/>
      <c r="C116" s="52"/>
      <c r="D116" s="52"/>
      <c r="E116" s="52"/>
      <c r="F116" s="52"/>
      <c r="G116" s="52"/>
      <c r="H116" s="52"/>
      <c r="I116" s="52" t="s">
        <v>25</v>
      </c>
      <c r="J116" s="52"/>
      <c r="K116" s="52" t="s">
        <v>26</v>
      </c>
      <c r="L116" s="52"/>
      <c r="M116" s="52" t="str">
        <f>VLOOKUP(A117,편입건물조서!$D$3:$J$36,7,FALSE)</f>
        <v>이종학</v>
      </c>
      <c r="N116" s="52"/>
      <c r="O116" s="52"/>
      <c r="P116" s="52" t="s">
        <v>18</v>
      </c>
      <c r="Q116" s="52"/>
      <c r="R116" s="69"/>
    </row>
    <row r="117" spans="1:20" s="7" customFormat="1" ht="27" customHeight="1" x14ac:dyDescent="0.15">
      <c r="A117" s="81" t="s">
        <v>132</v>
      </c>
      <c r="B117" s="52"/>
      <c r="C117" s="52"/>
      <c r="D117" s="52"/>
      <c r="E117" s="52"/>
      <c r="F117" s="52"/>
      <c r="G117" s="52"/>
      <c r="H117" s="52"/>
      <c r="I117" s="68">
        <f>편입건물조서!A22</f>
        <v>5</v>
      </c>
      <c r="J117" s="52"/>
      <c r="K117" s="52" t="s">
        <v>27</v>
      </c>
      <c r="L117" s="52"/>
      <c r="M117" s="52" t="str">
        <f>VLOOKUP(A117,편입건물조서!$D$3:$J$36,6,FALSE)</f>
        <v>340-2</v>
      </c>
      <c r="N117" s="52"/>
      <c r="O117" s="52"/>
      <c r="P117" s="79"/>
      <c r="Q117" s="79"/>
      <c r="R117" s="80"/>
    </row>
    <row r="118" spans="1:20" s="7" customFormat="1" ht="27" customHeight="1" x14ac:dyDescent="0.15">
      <c r="A118" s="62"/>
      <c r="B118" s="52"/>
      <c r="C118" s="52"/>
      <c r="D118" s="52"/>
      <c r="E118" s="52"/>
      <c r="F118" s="52"/>
      <c r="G118" s="52"/>
      <c r="H118" s="52"/>
      <c r="I118" s="52"/>
      <c r="J118" s="52"/>
      <c r="K118" s="52" t="s">
        <v>28</v>
      </c>
      <c r="L118" s="52"/>
      <c r="M118" s="52"/>
      <c r="N118" s="52"/>
      <c r="O118" s="52"/>
      <c r="P118" s="79"/>
      <c r="Q118" s="79"/>
      <c r="R118" s="80"/>
    </row>
    <row r="119" spans="1:20" s="7" customFormat="1" ht="27" customHeight="1" x14ac:dyDescent="0.15">
      <c r="A119" s="50" t="s">
        <v>39</v>
      </c>
      <c r="B119" s="6" t="s">
        <v>7</v>
      </c>
      <c r="C119" s="6" t="s">
        <v>7</v>
      </c>
      <c r="D119" s="6" t="s">
        <v>6</v>
      </c>
      <c r="E119" s="6" t="s">
        <v>8</v>
      </c>
      <c r="F119" s="52" t="s">
        <v>33</v>
      </c>
      <c r="G119" s="52"/>
      <c r="H119" s="8" t="s">
        <v>30</v>
      </c>
      <c r="I119" s="55" t="s">
        <v>19</v>
      </c>
      <c r="J119" s="52"/>
      <c r="K119" s="52" t="s">
        <v>20</v>
      </c>
      <c r="L119" s="52"/>
      <c r="M119" s="52"/>
      <c r="N119" s="52"/>
      <c r="O119" s="52"/>
      <c r="P119" s="79"/>
      <c r="Q119" s="79"/>
      <c r="R119" s="80"/>
      <c r="T119" s="1"/>
    </row>
    <row r="120" spans="1:20" s="7" customFormat="1" ht="27" customHeight="1" x14ac:dyDescent="0.15">
      <c r="A120" s="62"/>
      <c r="B120" s="6">
        <v>1</v>
      </c>
      <c r="C120" s="6">
        <v>1</v>
      </c>
      <c r="D120" s="6"/>
      <c r="E120" s="6"/>
      <c r="F120" s="70" t="s">
        <v>118</v>
      </c>
      <c r="G120" s="71"/>
      <c r="H120" s="38" t="s">
        <v>130</v>
      </c>
      <c r="I120" s="52" t="str">
        <f>IF(ISERROR(VLOOKUP(CONCATENATE(B120,".",A117),편입건물조서!$A$3:$J$108,9,FALSE))=TRUE,"",(VLOOKUP(CONCATENATE(B120,".",A117),편입건물조서!$A$3:$J$108,9,FALSE)))</f>
        <v/>
      </c>
      <c r="J120" s="52"/>
      <c r="K120" s="52" t="str">
        <f t="shared" ref="K120:K126" si="9">IF(I120="","","등기부등본")</f>
        <v/>
      </c>
      <c r="L120" s="52"/>
      <c r="M120" s="52"/>
      <c r="N120" s="52"/>
      <c r="O120" s="52"/>
      <c r="P120" s="79"/>
      <c r="Q120" s="79"/>
      <c r="R120" s="80"/>
    </row>
    <row r="121" spans="1:20" s="7" customFormat="1" ht="27" customHeight="1" x14ac:dyDescent="0.15">
      <c r="A121" s="62"/>
      <c r="B121" s="6">
        <v>2</v>
      </c>
      <c r="C121" s="6">
        <v>2</v>
      </c>
      <c r="D121" s="6"/>
      <c r="E121" s="6"/>
      <c r="F121" s="70" t="s">
        <v>129</v>
      </c>
      <c r="G121" s="71"/>
      <c r="H121" s="38" t="s">
        <v>131</v>
      </c>
      <c r="I121" s="52" t="str">
        <f>IF(ISERROR(VLOOKUP(CONCATENATE(B121,".",A117),편입건물조서!$A$3:$J$108,9,FALSE))=TRUE,"",(VLOOKUP(CONCATENATE(B121,".",A117),편입건물조서!$A$3:$J$108,9,FALSE)))</f>
        <v/>
      </c>
      <c r="J121" s="52"/>
      <c r="K121" s="52" t="str">
        <f t="shared" si="9"/>
        <v/>
      </c>
      <c r="L121" s="52"/>
      <c r="M121" s="52"/>
      <c r="N121" s="52"/>
      <c r="O121" s="52"/>
      <c r="P121" s="79"/>
      <c r="Q121" s="79"/>
      <c r="R121" s="80"/>
    </row>
    <row r="122" spans="1:20" s="7" customFormat="1" ht="27" customHeight="1" x14ac:dyDescent="0.15">
      <c r="A122" s="62"/>
      <c r="B122" s="6">
        <v>3</v>
      </c>
      <c r="C122" s="6" t="str">
        <f t="shared" ref="C122:C126" si="10">IF(K122="","",B122)</f>
        <v/>
      </c>
      <c r="D122" s="6"/>
      <c r="E122" s="6"/>
      <c r="F122" s="55" t="str">
        <f>IF(ISERROR(VLOOKUP(CONCATENATE(B122,".",A117),편입건물조서!$A$3:$J$108,8,FALSE))=TRUE,"",(VLOOKUP(CONCATENATE(B122,".",A117),편입건물조서!$A$3:$J$108,8,FALSE)))</f>
        <v/>
      </c>
      <c r="G122" s="52"/>
      <c r="H122" s="6" t="str">
        <f>IF(ISERROR(VLOOKUP(CONCATENATE(B122,".",A117),편입건물조서!$A$3:$J$108,9,FALSE))=TRUE,"",(VLOOKUP(CONCATENATE(B122,".",A117),편입건물조서!$A$3:$J$108,9,FALSE)))</f>
        <v/>
      </c>
      <c r="I122" s="52" t="str">
        <f>IF(ISERROR(VLOOKUP(CONCATENATE(B122,".",A117),편입건물조서!$A$3:$J$108,9,FALSE))=TRUE,"",(VLOOKUP(CONCATENATE(B122,".",A117),편입건물조서!$A$3:$J$108,9,FALSE)))</f>
        <v/>
      </c>
      <c r="J122" s="52"/>
      <c r="K122" s="52" t="str">
        <f t="shared" si="9"/>
        <v/>
      </c>
      <c r="L122" s="52"/>
      <c r="M122" s="52"/>
      <c r="N122" s="52"/>
      <c r="O122" s="52"/>
      <c r="P122" s="79"/>
      <c r="Q122" s="79"/>
      <c r="R122" s="80"/>
    </row>
    <row r="123" spans="1:20" s="7" customFormat="1" ht="27" customHeight="1" x14ac:dyDescent="0.15">
      <c r="A123" s="62"/>
      <c r="B123" s="6">
        <v>4</v>
      </c>
      <c r="C123" s="6" t="str">
        <f t="shared" si="10"/>
        <v/>
      </c>
      <c r="D123" s="6"/>
      <c r="E123" s="6"/>
      <c r="F123" s="55" t="str">
        <f>IF(ISERROR(VLOOKUP(CONCATENATE(B123,".",A117),편입건물조서!$A$3:$J$108,8,FALSE))=TRUE,"",(VLOOKUP(CONCATENATE(B123,".",A117),편입건물조서!$A$3:$J$108,8,FALSE)))</f>
        <v/>
      </c>
      <c r="G123" s="52"/>
      <c r="H123" s="6" t="str">
        <f>IF(ISERROR(VLOOKUP(CONCATENATE(B123,".",A117),편입건물조서!$A$3:$J$108,9,FALSE))=TRUE,"",(VLOOKUP(CONCATENATE(B123,".",A117),편입건물조서!$A$3:$J$108,9,FALSE)))</f>
        <v/>
      </c>
      <c r="I123" s="52" t="str">
        <f>IF(ISERROR(VLOOKUP(CONCATENATE(B123,".",A117),편입건물조서!$A$3:$J$108,9,FALSE))=TRUE,"",(VLOOKUP(CONCATENATE(B123,".",A117),편입건물조서!$A$3:$J$108,9,FALSE)))</f>
        <v/>
      </c>
      <c r="J123" s="52"/>
      <c r="K123" s="52" t="str">
        <f t="shared" si="9"/>
        <v/>
      </c>
      <c r="L123" s="52"/>
      <c r="M123" s="52"/>
      <c r="N123" s="52"/>
      <c r="O123" s="52"/>
      <c r="P123" s="79"/>
      <c r="Q123" s="79"/>
      <c r="R123" s="80"/>
    </row>
    <row r="124" spans="1:20" s="7" customFormat="1" ht="27" customHeight="1" x14ac:dyDescent="0.15">
      <c r="A124" s="62"/>
      <c r="B124" s="6">
        <v>5</v>
      </c>
      <c r="C124" s="6" t="str">
        <f t="shared" si="10"/>
        <v/>
      </c>
      <c r="D124" s="6"/>
      <c r="E124" s="6"/>
      <c r="F124" s="55" t="str">
        <f>IF(ISERROR(VLOOKUP(CONCATENATE(B124,".",A117),편입건물조서!$A$3:$J$108,8,FALSE))=TRUE,"",(VLOOKUP(CONCATENATE(B124,".",A117),편입건물조서!$A$3:$J$108,8,FALSE)))</f>
        <v/>
      </c>
      <c r="G124" s="52"/>
      <c r="H124" s="6" t="str">
        <f>IF(ISERROR(VLOOKUP(CONCATENATE(B124,".",A117),편입건물조서!$A$3:$J$108,9,FALSE))=TRUE,"",(VLOOKUP(CONCATENATE(B124,".",A117),편입건물조서!$A$3:$J$108,9,FALSE)))</f>
        <v/>
      </c>
      <c r="I124" s="52" t="str">
        <f>IF(ISERROR(VLOOKUP(CONCATENATE(B124,".",A117),편입건물조서!$A$3:$J$108,9,FALSE))=TRUE,"",(VLOOKUP(CONCATENATE(B124,".",A117),편입건물조서!$A$3:$J$108,9,FALSE)))</f>
        <v/>
      </c>
      <c r="J124" s="52"/>
      <c r="K124" s="52" t="str">
        <f t="shared" si="9"/>
        <v/>
      </c>
      <c r="L124" s="52"/>
      <c r="M124" s="52"/>
      <c r="N124" s="52"/>
      <c r="O124" s="52"/>
      <c r="P124" s="79"/>
      <c r="Q124" s="79"/>
      <c r="R124" s="80"/>
    </row>
    <row r="125" spans="1:20" s="7" customFormat="1" ht="27" customHeight="1" x14ac:dyDescent="0.15">
      <c r="A125" s="62"/>
      <c r="B125" s="6">
        <v>6</v>
      </c>
      <c r="C125" s="6" t="str">
        <f t="shared" si="10"/>
        <v/>
      </c>
      <c r="D125" s="6"/>
      <c r="E125" s="6"/>
      <c r="F125" s="55" t="str">
        <f>IF(ISERROR(VLOOKUP(CONCATENATE(B125,".",A117),편입건물조서!$A$3:$J$108,8,FALSE))=TRUE,"",(VLOOKUP(CONCATENATE(B125,".",A117),편입건물조서!$A$3:$J$108,8,FALSE)))</f>
        <v/>
      </c>
      <c r="G125" s="52"/>
      <c r="H125" s="6" t="str">
        <f>IF(ISERROR(VLOOKUP(CONCATENATE(B125,".",A117),편입건물조서!$A$3:$J$108,9,FALSE))=TRUE,"",(VLOOKUP(CONCATENATE(B125,".",A117),편입건물조서!$A$3:$J$108,9,FALSE)))</f>
        <v/>
      </c>
      <c r="I125" s="52" t="str">
        <f>IF(ISERROR(VLOOKUP(CONCATENATE(B125,".",A117),편입건물조서!$A$3:$J$108,9,FALSE))=TRUE,"",(VLOOKUP(CONCATENATE(B125,".",A117),편입건물조서!$A$3:$J$108,9,FALSE)))</f>
        <v/>
      </c>
      <c r="J125" s="52"/>
      <c r="K125" s="52" t="str">
        <f t="shared" si="9"/>
        <v/>
      </c>
      <c r="L125" s="52"/>
      <c r="M125" s="52"/>
      <c r="N125" s="52"/>
      <c r="O125" s="52"/>
      <c r="P125" s="79"/>
      <c r="Q125" s="79"/>
      <c r="R125" s="80"/>
    </row>
    <row r="126" spans="1:20" s="7" customFormat="1" ht="27" customHeight="1" x14ac:dyDescent="0.15">
      <c r="A126" s="62"/>
      <c r="B126" s="6">
        <v>7</v>
      </c>
      <c r="C126" s="6" t="str">
        <f t="shared" si="10"/>
        <v/>
      </c>
      <c r="D126" s="6"/>
      <c r="E126" s="6"/>
      <c r="F126" s="55" t="str">
        <f>IF(ISERROR(VLOOKUP(CONCATENATE(B126,".",A117),편입건물조서!$A$3:$J$108,8,FALSE))=TRUE,"",(VLOOKUP(CONCATENATE(B126,".",A117),편입건물조서!$A$3:$J$108,8,FALSE)))</f>
        <v/>
      </c>
      <c r="G126" s="52"/>
      <c r="H126" s="6" t="str">
        <f>IF(ISERROR(VLOOKUP(CONCATENATE(B126,".",A117),편입건물조서!$A$3:$J$108,9,FALSE))=TRUE,"",(VLOOKUP(CONCATENATE(B126,".",A117),편입건물조서!$A$3:$J$108,9,FALSE)))</f>
        <v/>
      </c>
      <c r="I126" s="52" t="str">
        <f>IF(ISERROR(VLOOKUP(CONCATENATE(B126,".",A117),편입건물조서!$A$3:$J$108,9,FALSE))=TRUE,"",(VLOOKUP(CONCATENATE(B126,".",A117),편입건물조서!$A$3:$J$108,9,FALSE)))</f>
        <v/>
      </c>
      <c r="J126" s="52"/>
      <c r="K126" s="52" t="str">
        <f t="shared" si="9"/>
        <v/>
      </c>
      <c r="L126" s="52"/>
      <c r="M126" s="52"/>
      <c r="N126" s="52"/>
      <c r="O126" s="52"/>
      <c r="P126" s="79"/>
      <c r="Q126" s="79"/>
      <c r="R126" s="80"/>
    </row>
    <row r="127" spans="1:20" s="7" customFormat="1" ht="27" customHeight="1" x14ac:dyDescent="0.15">
      <c r="A127" s="62"/>
      <c r="B127" s="6">
        <v>8</v>
      </c>
      <c r="C127" s="63" t="s">
        <v>60</v>
      </c>
      <c r="D127" s="64"/>
      <c r="E127" s="65"/>
      <c r="F127" s="55" t="str">
        <f>IF(ISERROR(VLOOKUP(CONCATENATE(B127,".",A117),편입건물조서!$A$3:$J$108,8,FALSE))=TRUE,"",(VLOOKUP(CONCATENATE(B127,".",A117),편입건물조서!$A$3:$J$108,8,FALSE)))</f>
        <v/>
      </c>
      <c r="G127" s="52"/>
      <c r="H127" s="6" t="str">
        <f>IF(ISERROR(VLOOKUP(CONCATENATE(B127,".",A117),편입건물조서!$A$3:$J$108,9,FALSE))=TRUE,"",(VLOOKUP(CONCATENATE(B127,".",A117),편입건물조서!$A$3:$J$108,9,FALSE)))</f>
        <v/>
      </c>
      <c r="I127" s="52">
        <v>26.45</v>
      </c>
      <c r="J127" s="52"/>
      <c r="K127" s="52"/>
      <c r="L127" s="52"/>
      <c r="M127" s="52"/>
      <c r="N127" s="52"/>
      <c r="O127" s="52"/>
      <c r="P127" s="79"/>
      <c r="Q127" s="79"/>
      <c r="R127" s="80"/>
    </row>
    <row r="128" spans="1:20" s="7" customFormat="1" ht="27" customHeight="1" x14ac:dyDescent="0.15">
      <c r="A128" s="50" t="s">
        <v>22</v>
      </c>
      <c r="B128" s="52" t="s">
        <v>6</v>
      </c>
      <c r="C128" s="52"/>
      <c r="D128" s="52"/>
      <c r="E128" s="52" t="s">
        <v>31</v>
      </c>
      <c r="F128" s="52"/>
      <c r="G128" s="15" t="s">
        <v>57</v>
      </c>
      <c r="H128" s="15" t="s">
        <v>56</v>
      </c>
      <c r="I128" s="55" t="s">
        <v>21</v>
      </c>
      <c r="J128" s="6" t="s">
        <v>3</v>
      </c>
      <c r="K128" s="6" t="s">
        <v>1</v>
      </c>
      <c r="L128" s="6" t="s">
        <v>2</v>
      </c>
      <c r="M128" s="8" t="s">
        <v>35</v>
      </c>
      <c r="N128" s="6" t="s">
        <v>12</v>
      </c>
      <c r="O128" s="6" t="s">
        <v>10</v>
      </c>
      <c r="P128" s="55" t="s">
        <v>36</v>
      </c>
      <c r="Q128" s="57"/>
      <c r="R128" s="58"/>
    </row>
    <row r="129" spans="1:18" s="7" customFormat="1" ht="27" customHeight="1" x14ac:dyDescent="0.15">
      <c r="A129" s="62"/>
      <c r="B129" s="82" t="s">
        <v>160</v>
      </c>
      <c r="C129" s="83"/>
      <c r="D129" s="84"/>
      <c r="E129" s="82" t="s">
        <v>177</v>
      </c>
      <c r="F129" s="84"/>
      <c r="G129" s="15">
        <v>11</v>
      </c>
      <c r="H129" s="15" t="s">
        <v>52</v>
      </c>
      <c r="I129" s="52"/>
      <c r="J129" s="15"/>
      <c r="K129" s="15"/>
      <c r="L129" s="15"/>
      <c r="M129" s="17"/>
      <c r="N129" s="13"/>
      <c r="O129" s="13"/>
      <c r="P129" s="55"/>
      <c r="Q129" s="57"/>
      <c r="R129" s="58"/>
    </row>
    <row r="130" spans="1:18" s="7" customFormat="1" ht="27" customHeight="1" x14ac:dyDescent="0.15">
      <c r="A130" s="62"/>
      <c r="B130" s="63" t="s">
        <v>162</v>
      </c>
      <c r="C130" s="64"/>
      <c r="D130" s="65"/>
      <c r="E130" s="63" t="s">
        <v>183</v>
      </c>
      <c r="F130" s="65"/>
      <c r="G130" s="10">
        <v>2</v>
      </c>
      <c r="H130" s="6" t="s">
        <v>51</v>
      </c>
      <c r="I130" s="52"/>
      <c r="J130" s="13"/>
      <c r="K130" s="13"/>
      <c r="L130" s="13"/>
      <c r="M130" s="13"/>
      <c r="N130" s="13"/>
      <c r="O130" s="13"/>
      <c r="P130" s="55"/>
      <c r="Q130" s="57"/>
      <c r="R130" s="58"/>
    </row>
    <row r="131" spans="1:18" s="7" customFormat="1" ht="27" customHeight="1" x14ac:dyDescent="0.15">
      <c r="A131" s="62"/>
      <c r="B131" s="52" t="s">
        <v>163</v>
      </c>
      <c r="C131" s="52"/>
      <c r="D131" s="52"/>
      <c r="E131" s="52" t="s">
        <v>184</v>
      </c>
      <c r="F131" s="52"/>
      <c r="G131" s="6">
        <v>1</v>
      </c>
      <c r="H131" s="6" t="s">
        <v>51</v>
      </c>
      <c r="I131" s="52"/>
      <c r="J131" s="13"/>
      <c r="K131" s="13"/>
      <c r="L131" s="13"/>
      <c r="M131" s="13"/>
      <c r="N131" s="13"/>
      <c r="O131" s="13"/>
      <c r="P131" s="55"/>
      <c r="Q131" s="57"/>
      <c r="R131" s="58"/>
    </row>
    <row r="132" spans="1:18" s="7" customFormat="1" ht="27" customHeight="1" x14ac:dyDescent="0.15">
      <c r="A132" s="62"/>
      <c r="B132" s="61"/>
      <c r="C132" s="61"/>
      <c r="D132" s="61"/>
      <c r="E132" s="61"/>
      <c r="F132" s="61"/>
      <c r="G132" s="15"/>
      <c r="H132" s="16"/>
      <c r="I132" s="52"/>
      <c r="J132" s="6"/>
      <c r="K132" s="6"/>
      <c r="L132" s="6"/>
      <c r="M132" s="13"/>
      <c r="N132" s="6"/>
      <c r="O132" s="6"/>
      <c r="P132" s="55"/>
      <c r="Q132" s="57"/>
      <c r="R132" s="58"/>
    </row>
    <row r="133" spans="1:18" s="7" customFormat="1" ht="27" customHeight="1" x14ac:dyDescent="0.15">
      <c r="A133" s="62"/>
      <c r="B133" s="52"/>
      <c r="C133" s="52"/>
      <c r="D133" s="52"/>
      <c r="E133" s="55"/>
      <c r="F133" s="52"/>
      <c r="G133" s="6"/>
      <c r="H133" s="6"/>
      <c r="I133" s="52"/>
      <c r="J133" s="8"/>
      <c r="K133" s="6"/>
      <c r="L133" s="6"/>
      <c r="M133" s="13"/>
      <c r="N133" s="6"/>
      <c r="O133" s="6"/>
      <c r="P133" s="55"/>
      <c r="Q133" s="57"/>
      <c r="R133" s="58"/>
    </row>
    <row r="134" spans="1:18" s="7" customFormat="1" ht="27" customHeight="1" x14ac:dyDescent="0.15">
      <c r="A134" s="62"/>
      <c r="B134" s="52"/>
      <c r="C134" s="52"/>
      <c r="D134" s="52"/>
      <c r="E134" s="52"/>
      <c r="F134" s="52"/>
      <c r="G134" s="6"/>
      <c r="H134" s="6"/>
      <c r="I134" s="52"/>
      <c r="J134" s="8"/>
      <c r="K134" s="6"/>
      <c r="L134" s="6"/>
      <c r="M134" s="14"/>
      <c r="N134" s="6"/>
      <c r="O134" s="6"/>
      <c r="P134" s="55"/>
      <c r="Q134" s="57"/>
      <c r="R134" s="58"/>
    </row>
    <row r="135" spans="1:18" s="7" customFormat="1" ht="27" customHeight="1" x14ac:dyDescent="0.15">
      <c r="A135" s="50" t="s">
        <v>34</v>
      </c>
      <c r="B135" s="52" t="s">
        <v>4</v>
      </c>
      <c r="C135" s="6"/>
      <c r="D135" s="52" t="s">
        <v>38</v>
      </c>
      <c r="E135" s="52"/>
      <c r="F135" s="52" t="s">
        <v>5</v>
      </c>
      <c r="G135" s="52"/>
      <c r="H135" s="55" t="s">
        <v>32</v>
      </c>
      <c r="I135" s="52"/>
      <c r="J135" s="8"/>
      <c r="K135" s="6"/>
      <c r="L135" s="6"/>
      <c r="M135" s="14"/>
      <c r="N135" s="6"/>
      <c r="O135" s="6"/>
      <c r="P135" s="55"/>
      <c r="Q135" s="57"/>
      <c r="R135" s="58"/>
    </row>
    <row r="136" spans="1:18" s="7" customFormat="1" ht="27" customHeight="1" x14ac:dyDescent="0.15">
      <c r="A136" s="62"/>
      <c r="B136" s="52"/>
      <c r="C136" s="6"/>
      <c r="D136" s="52"/>
      <c r="E136" s="52"/>
      <c r="F136" s="6" t="s">
        <v>13</v>
      </c>
      <c r="G136" s="6" t="s">
        <v>0</v>
      </c>
      <c r="H136" s="52"/>
      <c r="I136" s="52"/>
      <c r="J136" s="6"/>
      <c r="K136" s="6"/>
      <c r="L136" s="6"/>
      <c r="M136" s="6"/>
      <c r="N136" s="6"/>
      <c r="O136" s="6"/>
      <c r="P136" s="55"/>
      <c r="Q136" s="57"/>
      <c r="R136" s="58"/>
    </row>
    <row r="137" spans="1:18" s="7" customFormat="1" ht="27" customHeight="1" x14ac:dyDescent="0.15">
      <c r="A137" s="62"/>
      <c r="B137" s="6"/>
      <c r="C137" s="6"/>
      <c r="D137" s="55"/>
      <c r="E137" s="52"/>
      <c r="F137" s="6"/>
      <c r="G137" s="6"/>
      <c r="H137" s="6"/>
      <c r="I137" s="52"/>
      <c r="J137" s="6"/>
      <c r="K137" s="6"/>
      <c r="L137" s="6"/>
      <c r="M137" s="6"/>
      <c r="N137" s="6"/>
      <c r="O137" s="6"/>
      <c r="P137" s="55"/>
      <c r="Q137" s="57"/>
      <c r="R137" s="58"/>
    </row>
    <row r="138" spans="1:18" s="7" customFormat="1" ht="27" customHeight="1" x14ac:dyDescent="0.15">
      <c r="A138" s="62"/>
      <c r="B138" s="6"/>
      <c r="C138" s="6"/>
      <c r="D138" s="52"/>
      <c r="E138" s="52"/>
      <c r="F138" s="6"/>
      <c r="G138" s="6"/>
      <c r="H138" s="6"/>
      <c r="I138" s="52"/>
      <c r="J138" s="6"/>
      <c r="K138" s="6"/>
      <c r="L138" s="6"/>
      <c r="M138" s="6"/>
      <c r="N138" s="6"/>
      <c r="O138" s="6"/>
      <c r="P138" s="55"/>
      <c r="Q138" s="57"/>
      <c r="R138" s="58"/>
    </row>
    <row r="139" spans="1:18" s="7" customFormat="1" ht="27" customHeight="1" x14ac:dyDescent="0.15">
      <c r="A139" s="50" t="s">
        <v>37</v>
      </c>
      <c r="B139" s="52" t="s">
        <v>9</v>
      </c>
      <c r="C139" s="52"/>
      <c r="D139" s="52"/>
      <c r="E139" s="6" t="s">
        <v>11</v>
      </c>
      <c r="F139" s="6" t="s">
        <v>14</v>
      </c>
      <c r="G139" s="52" t="s">
        <v>29</v>
      </c>
      <c r="H139" s="52"/>
      <c r="I139" s="52" t="s">
        <v>24</v>
      </c>
      <c r="J139" s="52"/>
      <c r="K139" s="52"/>
      <c r="L139" s="52"/>
      <c r="M139" s="52"/>
      <c r="N139" s="52"/>
      <c r="O139" s="52"/>
      <c r="P139" s="55"/>
      <c r="Q139" s="57"/>
      <c r="R139" s="58"/>
    </row>
    <row r="140" spans="1:18" s="7" customFormat="1" ht="27" customHeight="1" thickBot="1" x14ac:dyDescent="0.2">
      <c r="A140" s="51"/>
      <c r="B140" s="53"/>
      <c r="C140" s="53"/>
      <c r="D140" s="53"/>
      <c r="E140" s="9"/>
      <c r="F140" s="9"/>
      <c r="G140" s="53"/>
      <c r="H140" s="53"/>
      <c r="I140" s="54"/>
      <c r="J140" s="54"/>
      <c r="K140" s="54"/>
      <c r="L140" s="54"/>
      <c r="M140" s="54"/>
      <c r="N140" s="54"/>
      <c r="O140" s="54"/>
      <c r="P140" s="56"/>
      <c r="Q140" s="59"/>
      <c r="R140" s="60"/>
    </row>
    <row r="141" spans="1:18" ht="31.5" customHeight="1" x14ac:dyDescent="0.15">
      <c r="A141" s="73" t="s">
        <v>23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2" t="s">
        <v>142</v>
      </c>
    </row>
    <row r="142" spans="1:18" ht="31.5" customHeight="1" x14ac:dyDescent="0.15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4" t="s">
        <v>15</v>
      </c>
    </row>
    <row r="143" spans="1:18" ht="31.5" customHeight="1" x14ac:dyDescent="0.15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5" t="s">
        <v>16</v>
      </c>
    </row>
    <row r="144" spans="1:18" s="7" customFormat="1" ht="27" customHeight="1" x14ac:dyDescent="0.15">
      <c r="A144" s="62" t="s">
        <v>17</v>
      </c>
      <c r="B144" s="52"/>
      <c r="C144" s="52"/>
      <c r="D144" s="52"/>
      <c r="E144" s="52"/>
      <c r="F144" s="52"/>
      <c r="G144" s="52"/>
      <c r="H144" s="52"/>
      <c r="I144" s="52" t="s">
        <v>25</v>
      </c>
      <c r="J144" s="52"/>
      <c r="K144" s="52" t="s">
        <v>26</v>
      </c>
      <c r="L144" s="52"/>
      <c r="M144" s="52" t="str">
        <f>VLOOKUP(A145,편입건물조서!$D$3:$J$36,7,FALSE)</f>
        <v>손걸제</v>
      </c>
      <c r="N144" s="52"/>
      <c r="O144" s="52"/>
      <c r="P144" s="52" t="s">
        <v>18</v>
      </c>
      <c r="Q144" s="52"/>
      <c r="R144" s="69"/>
    </row>
    <row r="145" spans="1:18" s="7" customFormat="1" ht="27" customHeight="1" x14ac:dyDescent="0.15">
      <c r="A145" s="72" t="str">
        <f>편입건물조서!D28</f>
        <v>340-11</v>
      </c>
      <c r="B145" s="52"/>
      <c r="C145" s="52"/>
      <c r="D145" s="52"/>
      <c r="E145" s="52"/>
      <c r="F145" s="52"/>
      <c r="G145" s="52"/>
      <c r="H145" s="52"/>
      <c r="I145" s="68">
        <f>편입건물조서!A27</f>
        <v>6</v>
      </c>
      <c r="J145" s="52"/>
      <c r="K145" s="52" t="s">
        <v>27</v>
      </c>
      <c r="L145" s="52"/>
      <c r="M145" s="52" t="str">
        <f>VLOOKUP(A145,편입건물조서!$D$3:$J$36,6,FALSE)</f>
        <v>340-11</v>
      </c>
      <c r="N145" s="52"/>
      <c r="O145" s="52"/>
      <c r="P145" s="52"/>
      <c r="Q145" s="52"/>
      <c r="R145" s="69"/>
    </row>
    <row r="146" spans="1:18" s="7" customFormat="1" ht="27" customHeight="1" x14ac:dyDescent="0.15">
      <c r="A146" s="62"/>
      <c r="B146" s="52"/>
      <c r="C146" s="52"/>
      <c r="D146" s="52"/>
      <c r="E146" s="52"/>
      <c r="F146" s="52"/>
      <c r="G146" s="52"/>
      <c r="H146" s="52"/>
      <c r="I146" s="52"/>
      <c r="J146" s="52"/>
      <c r="K146" s="52" t="s">
        <v>28</v>
      </c>
      <c r="L146" s="52"/>
      <c r="M146" s="63"/>
      <c r="N146" s="64"/>
      <c r="O146" s="65"/>
      <c r="P146" s="52"/>
      <c r="Q146" s="52"/>
      <c r="R146" s="69"/>
    </row>
    <row r="147" spans="1:18" s="7" customFormat="1" ht="27" customHeight="1" x14ac:dyDescent="0.15">
      <c r="A147" s="50" t="s">
        <v>39</v>
      </c>
      <c r="B147" s="6" t="s">
        <v>7</v>
      </c>
      <c r="C147" s="6" t="s">
        <v>7</v>
      </c>
      <c r="D147" s="6" t="s">
        <v>6</v>
      </c>
      <c r="E147" s="6" t="s">
        <v>8</v>
      </c>
      <c r="F147" s="52" t="s">
        <v>33</v>
      </c>
      <c r="G147" s="52"/>
      <c r="H147" s="8" t="s">
        <v>30</v>
      </c>
      <c r="I147" s="55" t="s">
        <v>19</v>
      </c>
      <c r="J147" s="52"/>
      <c r="K147" s="52" t="s">
        <v>20</v>
      </c>
      <c r="L147" s="52"/>
      <c r="M147" s="52"/>
      <c r="N147" s="52"/>
      <c r="O147" s="52"/>
      <c r="P147" s="52"/>
      <c r="Q147" s="52"/>
      <c r="R147" s="69"/>
    </row>
    <row r="148" spans="1:18" s="7" customFormat="1" ht="27" customHeight="1" x14ac:dyDescent="0.15">
      <c r="A148" s="62"/>
      <c r="B148" s="6">
        <v>1</v>
      </c>
      <c r="C148" s="6">
        <v>1</v>
      </c>
      <c r="D148" s="6"/>
      <c r="E148" s="6"/>
      <c r="F148" s="77" t="s">
        <v>134</v>
      </c>
      <c r="G148" s="78"/>
      <c r="H148" s="38">
        <v>28.09</v>
      </c>
      <c r="I148" s="52" t="str">
        <f>IF(ISERROR(VLOOKUP(CONCATENATE(B148,".",A145),편입건물조서!$A$3:$J$108,9,FALSE))=TRUE,"",(VLOOKUP(CONCATENATE(B148,".",A145),편입건물조서!$A$3:$J$108,9,FALSE)))</f>
        <v/>
      </c>
      <c r="J148" s="52"/>
      <c r="K148" s="52" t="str">
        <f t="shared" ref="K148:K155" si="11">IF(I148="","","등기부등본")</f>
        <v/>
      </c>
      <c r="L148" s="52"/>
      <c r="M148" s="52"/>
      <c r="N148" s="52"/>
      <c r="O148" s="52"/>
      <c r="P148" s="52"/>
      <c r="Q148" s="52"/>
      <c r="R148" s="69"/>
    </row>
    <row r="149" spans="1:18" s="7" customFormat="1" ht="27" customHeight="1" x14ac:dyDescent="0.15">
      <c r="A149" s="62"/>
      <c r="B149" s="6">
        <v>2</v>
      </c>
      <c r="C149" s="6">
        <v>2</v>
      </c>
      <c r="D149" s="6"/>
      <c r="E149" s="6"/>
      <c r="F149" s="77" t="s">
        <v>135</v>
      </c>
      <c r="G149" s="78"/>
      <c r="H149" s="38">
        <v>14.6</v>
      </c>
      <c r="I149" s="52" t="str">
        <f>IF(ISERROR(VLOOKUP(CONCATENATE(B149,".",A145),편입건물조서!$A$3:$J$108,9,FALSE))=TRUE,"",(VLOOKUP(CONCATENATE(B149,".",A145),편입건물조서!$A$3:$J$108,9,FALSE)))</f>
        <v/>
      </c>
      <c r="J149" s="52"/>
      <c r="K149" s="52" t="str">
        <f t="shared" si="11"/>
        <v/>
      </c>
      <c r="L149" s="52"/>
      <c r="M149" s="52"/>
      <c r="N149" s="52"/>
      <c r="O149" s="52"/>
      <c r="P149" s="52"/>
      <c r="Q149" s="52"/>
      <c r="R149" s="69"/>
    </row>
    <row r="150" spans="1:18" s="7" customFormat="1" ht="27" customHeight="1" x14ac:dyDescent="0.15">
      <c r="A150" s="62"/>
      <c r="B150" s="6">
        <v>3</v>
      </c>
      <c r="C150" s="6">
        <v>3</v>
      </c>
      <c r="D150" s="6"/>
      <c r="E150" s="6"/>
      <c r="F150" s="77" t="s">
        <v>134</v>
      </c>
      <c r="G150" s="78"/>
      <c r="H150" s="38">
        <v>23.5</v>
      </c>
      <c r="I150" s="52" t="str">
        <f>IF(ISERROR(VLOOKUP(CONCATENATE(B150,".",A145),편입건물조서!$A$3:$J$108,9,FALSE))=TRUE,"",(VLOOKUP(CONCATENATE(B150,".",A145),편입건물조서!$A$3:$J$108,9,FALSE)))</f>
        <v/>
      </c>
      <c r="J150" s="52"/>
      <c r="K150" s="52" t="str">
        <f t="shared" si="11"/>
        <v/>
      </c>
      <c r="L150" s="52"/>
      <c r="M150" s="52"/>
      <c r="N150" s="52"/>
      <c r="O150" s="52"/>
      <c r="P150" s="52"/>
      <c r="Q150" s="52"/>
      <c r="R150" s="69"/>
    </row>
    <row r="151" spans="1:18" s="7" customFormat="1" ht="27" customHeight="1" x14ac:dyDescent="0.15">
      <c r="A151" s="62"/>
      <c r="B151" s="6">
        <v>4</v>
      </c>
      <c r="C151" s="6">
        <v>4</v>
      </c>
      <c r="D151" s="6"/>
      <c r="E151" s="6"/>
      <c r="F151" s="77" t="s">
        <v>138</v>
      </c>
      <c r="G151" s="78"/>
      <c r="H151" s="38">
        <v>52.53</v>
      </c>
      <c r="I151" s="52" t="str">
        <f>IF(ISERROR(VLOOKUP(CONCATENATE(B151,".",A145),편입건물조서!$A$3:$J$108,9,FALSE))=TRUE,"",(VLOOKUP(CONCATENATE(B151,".",A145),편입건물조서!$A$3:$J$108,9,FALSE)))</f>
        <v/>
      </c>
      <c r="J151" s="52"/>
      <c r="K151" s="52" t="str">
        <f t="shared" si="11"/>
        <v/>
      </c>
      <c r="L151" s="52"/>
      <c r="M151" s="52"/>
      <c r="N151" s="52"/>
      <c r="O151" s="52"/>
      <c r="P151" s="52"/>
      <c r="Q151" s="52"/>
      <c r="R151" s="69"/>
    </row>
    <row r="152" spans="1:18" s="7" customFormat="1" ht="27" customHeight="1" x14ac:dyDescent="0.15">
      <c r="A152" s="62"/>
      <c r="B152" s="6">
        <v>5</v>
      </c>
      <c r="C152" s="6" t="str">
        <f t="shared" ref="C152:C154" si="12">IF(K152="","",B152)</f>
        <v/>
      </c>
      <c r="D152" s="6"/>
      <c r="E152" s="6"/>
      <c r="F152" s="55" t="str">
        <f>IF(ISERROR(VLOOKUP(CONCATENATE(B152,".",A145),편입건물조서!$A$3:$J$108,8,FALSE))=TRUE,"",(VLOOKUP(CONCATENATE(B152,".",A145),편입건물조서!$A$3:$J$108,8,FALSE)))</f>
        <v/>
      </c>
      <c r="G152" s="52"/>
      <c r="H152" s="6" t="str">
        <f>IF(ISERROR(VLOOKUP(CONCATENATE(B152,".",A145),편입건물조서!$A$3:$J$108,9,FALSE))=TRUE,"",(VLOOKUP(CONCATENATE(B152,".",A145),편입건물조서!$A$3:$J$108,9,FALSE)))</f>
        <v/>
      </c>
      <c r="I152" s="52" t="str">
        <f>IF(ISERROR(VLOOKUP(CONCATENATE(B152,".",A145),편입건물조서!$A$3:$J$108,9,FALSE))=TRUE,"",(VLOOKUP(CONCATENATE(B152,".",A145),편입건물조서!$A$3:$J$108,9,FALSE)))</f>
        <v/>
      </c>
      <c r="J152" s="52"/>
      <c r="K152" s="52" t="str">
        <f t="shared" si="11"/>
        <v/>
      </c>
      <c r="L152" s="52"/>
      <c r="M152" s="52"/>
      <c r="N152" s="52"/>
      <c r="O152" s="52"/>
      <c r="P152" s="52"/>
      <c r="Q152" s="52"/>
      <c r="R152" s="69"/>
    </row>
    <row r="153" spans="1:18" s="7" customFormat="1" ht="27" customHeight="1" x14ac:dyDescent="0.15">
      <c r="A153" s="62"/>
      <c r="B153" s="6">
        <v>6</v>
      </c>
      <c r="C153" s="6" t="str">
        <f t="shared" si="12"/>
        <v/>
      </c>
      <c r="D153" s="6"/>
      <c r="E153" s="6"/>
      <c r="F153" s="55" t="str">
        <f>IF(ISERROR(VLOOKUP(CONCATENATE(B153,".",A145),편입건물조서!$A$3:$J$108,8,FALSE))=TRUE,"",(VLOOKUP(CONCATENATE(B153,".",A145),편입건물조서!$A$3:$J$108,8,FALSE)))</f>
        <v/>
      </c>
      <c r="G153" s="52"/>
      <c r="H153" s="6" t="str">
        <f>IF(ISERROR(VLOOKUP(CONCATENATE(B153,".",A145),편입건물조서!$A$3:$J$108,9,FALSE))=TRUE,"",(VLOOKUP(CONCATENATE(B153,".",A145),편입건물조서!$A$3:$J$108,9,FALSE)))</f>
        <v/>
      </c>
      <c r="I153" s="52" t="str">
        <f>IF(ISERROR(VLOOKUP(CONCATENATE(B153,".",A145),편입건물조서!$A$3:$J$108,9,FALSE))=TRUE,"",(VLOOKUP(CONCATENATE(B153,".",A145),편입건물조서!$A$3:$J$108,9,FALSE)))</f>
        <v/>
      </c>
      <c r="J153" s="52"/>
      <c r="K153" s="52" t="str">
        <f t="shared" si="11"/>
        <v/>
      </c>
      <c r="L153" s="52"/>
      <c r="M153" s="52"/>
      <c r="N153" s="52"/>
      <c r="O153" s="52"/>
      <c r="P153" s="52"/>
      <c r="Q153" s="52"/>
      <c r="R153" s="69"/>
    </row>
    <row r="154" spans="1:18" s="7" customFormat="1" ht="27" customHeight="1" x14ac:dyDescent="0.15">
      <c r="A154" s="62"/>
      <c r="B154" s="6">
        <v>7</v>
      </c>
      <c r="C154" s="6" t="str">
        <f t="shared" si="12"/>
        <v/>
      </c>
      <c r="D154" s="6"/>
      <c r="E154" s="6"/>
      <c r="F154" s="55" t="str">
        <f>IF(ISERROR(VLOOKUP(CONCATENATE(B154,".",A145),편입건물조서!$A$3:$J$108,8,FALSE))=TRUE,"",(VLOOKUP(CONCATENATE(B154,".",A145),편입건물조서!$A$3:$J$108,8,FALSE)))</f>
        <v/>
      </c>
      <c r="G154" s="52"/>
      <c r="H154" s="6" t="str">
        <f>IF(ISERROR(VLOOKUP(CONCATENATE(B154,".",A145),편입건물조서!$A$3:$J$108,9,FALSE))=TRUE,"",(VLOOKUP(CONCATENATE(B154,".",A145),편입건물조서!$A$3:$J$108,9,FALSE)))</f>
        <v/>
      </c>
      <c r="I154" s="52" t="str">
        <f>IF(ISERROR(VLOOKUP(CONCATENATE(B154,".",A145),편입건물조서!$A$3:$J$108,9,FALSE))=TRUE,"",(VLOOKUP(CONCATENATE(B154,".",A145),편입건물조서!$A$3:$J$108,9,FALSE)))</f>
        <v/>
      </c>
      <c r="J154" s="52"/>
      <c r="K154" s="52" t="str">
        <f t="shared" si="11"/>
        <v/>
      </c>
      <c r="L154" s="52"/>
      <c r="M154" s="52"/>
      <c r="N154" s="52"/>
      <c r="O154" s="52"/>
      <c r="P154" s="52"/>
      <c r="Q154" s="52"/>
      <c r="R154" s="69"/>
    </row>
    <row r="155" spans="1:18" s="7" customFormat="1" ht="27" customHeight="1" x14ac:dyDescent="0.15">
      <c r="A155" s="62"/>
      <c r="B155" s="6">
        <v>8</v>
      </c>
      <c r="C155" s="63" t="s">
        <v>60</v>
      </c>
      <c r="D155" s="64"/>
      <c r="E155" s="65"/>
      <c r="F155" s="55" t="str">
        <f>IF(ISERROR(VLOOKUP(CONCATENATE(B155,".",A145),편입건물조서!$A$3:$J$108,8,FALSE))=TRUE,"",(VLOOKUP(CONCATENATE(B155,".",A145),편입건물조서!$A$3:$J$108,8,FALSE)))</f>
        <v/>
      </c>
      <c r="G155" s="52"/>
      <c r="H155" s="6" t="str">
        <f>IF(ISERROR(VLOOKUP(CONCATENATE(B155,".",A145),편입건물조서!$A$3:$J$108,9,FALSE))=TRUE,"",(VLOOKUP(CONCATENATE(B155,".",A145),편입건물조서!$A$3:$J$108,9,FALSE)))</f>
        <v/>
      </c>
      <c r="I155" s="52">
        <f>SUM(I148:J154)</f>
        <v>0</v>
      </c>
      <c r="J155" s="52"/>
      <c r="K155" s="52" t="str">
        <f t="shared" si="11"/>
        <v>등기부등본</v>
      </c>
      <c r="L155" s="52"/>
      <c r="M155" s="52"/>
      <c r="N155" s="52"/>
      <c r="O155" s="52"/>
      <c r="P155" s="52"/>
      <c r="Q155" s="52"/>
      <c r="R155" s="69"/>
    </row>
    <row r="156" spans="1:18" s="7" customFormat="1" ht="27" customHeight="1" x14ac:dyDescent="0.15">
      <c r="A156" s="50" t="s">
        <v>22</v>
      </c>
      <c r="B156" s="52" t="s">
        <v>6</v>
      </c>
      <c r="C156" s="52"/>
      <c r="D156" s="52"/>
      <c r="E156" s="52" t="s">
        <v>31</v>
      </c>
      <c r="F156" s="52"/>
      <c r="G156" s="15" t="s">
        <v>57</v>
      </c>
      <c r="H156" s="15" t="s">
        <v>56</v>
      </c>
      <c r="I156" s="55" t="s">
        <v>21</v>
      </c>
      <c r="J156" s="6" t="s">
        <v>3</v>
      </c>
      <c r="K156" s="6" t="s">
        <v>1</v>
      </c>
      <c r="L156" s="6" t="s">
        <v>2</v>
      </c>
      <c r="M156" s="8" t="s">
        <v>35</v>
      </c>
      <c r="N156" s="6" t="s">
        <v>12</v>
      </c>
      <c r="O156" s="6" t="s">
        <v>10</v>
      </c>
      <c r="P156" s="55" t="s">
        <v>36</v>
      </c>
      <c r="Q156" s="57"/>
      <c r="R156" s="58"/>
    </row>
    <row r="157" spans="1:18" s="7" customFormat="1" ht="27" customHeight="1" x14ac:dyDescent="0.15">
      <c r="A157" s="62"/>
      <c r="B157" s="82" t="s">
        <v>160</v>
      </c>
      <c r="C157" s="83"/>
      <c r="D157" s="84"/>
      <c r="E157" s="82" t="s">
        <v>182</v>
      </c>
      <c r="F157" s="84"/>
      <c r="G157" s="15">
        <v>27</v>
      </c>
      <c r="H157" s="15" t="s">
        <v>52</v>
      </c>
      <c r="I157" s="52"/>
      <c r="J157" s="6" t="s">
        <v>168</v>
      </c>
      <c r="K157" s="6" t="s">
        <v>187</v>
      </c>
      <c r="L157" s="6" t="s">
        <v>186</v>
      </c>
      <c r="M157" s="6"/>
      <c r="N157" s="6">
        <v>7</v>
      </c>
      <c r="O157" s="6"/>
      <c r="P157" s="55"/>
      <c r="Q157" s="57"/>
      <c r="R157" s="58"/>
    </row>
    <row r="158" spans="1:18" s="7" customFormat="1" ht="27" customHeight="1" x14ac:dyDescent="0.15">
      <c r="A158" s="62"/>
      <c r="B158" s="63" t="s">
        <v>162</v>
      </c>
      <c r="C158" s="64"/>
      <c r="D158" s="65"/>
      <c r="E158" s="63" t="s">
        <v>165</v>
      </c>
      <c r="F158" s="65"/>
      <c r="G158" s="10">
        <v>2</v>
      </c>
      <c r="H158" s="6" t="s">
        <v>51</v>
      </c>
      <c r="I158" s="52"/>
      <c r="J158" s="6" t="s">
        <v>168</v>
      </c>
      <c r="K158" s="6" t="s">
        <v>169</v>
      </c>
      <c r="L158" s="6" t="s">
        <v>188</v>
      </c>
      <c r="M158" s="6"/>
      <c r="N158" s="6">
        <v>2</v>
      </c>
      <c r="O158" s="6"/>
      <c r="P158" s="55"/>
      <c r="Q158" s="57"/>
      <c r="R158" s="58"/>
    </row>
    <row r="159" spans="1:18" s="7" customFormat="1" ht="27" customHeight="1" x14ac:dyDescent="0.15">
      <c r="A159" s="62"/>
      <c r="B159" s="52" t="s">
        <v>163</v>
      </c>
      <c r="C159" s="52"/>
      <c r="D159" s="52"/>
      <c r="E159" s="52" t="s">
        <v>164</v>
      </c>
      <c r="F159" s="52"/>
      <c r="G159" s="6">
        <v>1</v>
      </c>
      <c r="H159" s="6" t="s">
        <v>51</v>
      </c>
      <c r="I159" s="52"/>
      <c r="J159" s="6" t="s">
        <v>171</v>
      </c>
      <c r="K159" s="6" t="s">
        <v>169</v>
      </c>
      <c r="L159" s="6" t="s">
        <v>188</v>
      </c>
      <c r="M159" s="6"/>
      <c r="N159" s="6">
        <v>1</v>
      </c>
      <c r="O159" s="6"/>
      <c r="P159" s="55"/>
      <c r="Q159" s="57"/>
      <c r="R159" s="58"/>
    </row>
    <row r="160" spans="1:18" s="7" customFormat="1" ht="27" customHeight="1" x14ac:dyDescent="0.15">
      <c r="A160" s="62"/>
      <c r="B160" s="52" t="s">
        <v>189</v>
      </c>
      <c r="C160" s="52"/>
      <c r="D160" s="52"/>
      <c r="E160" s="52" t="s">
        <v>190</v>
      </c>
      <c r="F160" s="52"/>
      <c r="G160" s="10">
        <v>25</v>
      </c>
      <c r="H160" s="6" t="s">
        <v>176</v>
      </c>
      <c r="I160" s="52"/>
      <c r="J160" s="6" t="s">
        <v>54</v>
      </c>
      <c r="K160" s="6" t="s">
        <v>169</v>
      </c>
      <c r="L160" s="6" t="s">
        <v>53</v>
      </c>
      <c r="M160" s="6"/>
      <c r="N160" s="6">
        <v>1</v>
      </c>
      <c r="O160" s="6"/>
      <c r="P160" s="55"/>
      <c r="Q160" s="57"/>
      <c r="R160" s="58"/>
    </row>
    <row r="161" spans="1:28" s="7" customFormat="1" ht="27" customHeight="1" x14ac:dyDescent="0.15">
      <c r="A161" s="62"/>
      <c r="B161" s="52"/>
      <c r="C161" s="52"/>
      <c r="D161" s="52"/>
      <c r="E161" s="52"/>
      <c r="F161" s="52"/>
      <c r="G161" s="10"/>
      <c r="H161" s="6"/>
      <c r="I161" s="52"/>
      <c r="J161" s="6"/>
      <c r="K161" s="6"/>
      <c r="L161" s="6"/>
      <c r="M161" s="6"/>
      <c r="N161" s="6"/>
      <c r="O161" s="6"/>
      <c r="P161" s="55"/>
      <c r="Q161" s="57"/>
      <c r="R161" s="58"/>
    </row>
    <row r="162" spans="1:28" s="7" customFormat="1" ht="27" customHeight="1" x14ac:dyDescent="0.15">
      <c r="A162" s="62"/>
      <c r="B162" s="52"/>
      <c r="C162" s="52"/>
      <c r="D162" s="52"/>
      <c r="E162" s="52"/>
      <c r="F162" s="52"/>
      <c r="G162" s="10"/>
      <c r="H162" s="6"/>
      <c r="I162" s="52"/>
      <c r="J162" s="8"/>
      <c r="K162" s="6"/>
      <c r="L162" s="6"/>
      <c r="M162" s="6"/>
      <c r="N162" s="6"/>
      <c r="O162" s="6"/>
      <c r="P162" s="55"/>
      <c r="Q162" s="57"/>
      <c r="R162" s="58"/>
    </row>
    <row r="163" spans="1:28" s="7" customFormat="1" ht="27" customHeight="1" x14ac:dyDescent="0.15">
      <c r="A163" s="62"/>
      <c r="B163" s="52"/>
      <c r="C163" s="52"/>
      <c r="D163" s="52"/>
      <c r="E163" s="52"/>
      <c r="F163" s="52"/>
      <c r="G163" s="10"/>
      <c r="H163" s="6"/>
      <c r="I163" s="52"/>
      <c r="J163" s="8"/>
      <c r="K163" s="6"/>
      <c r="L163" s="6"/>
      <c r="M163" s="6"/>
      <c r="N163" s="6"/>
      <c r="O163" s="6"/>
      <c r="P163" s="55"/>
      <c r="Q163" s="57"/>
      <c r="R163" s="58"/>
    </row>
    <row r="164" spans="1:28" s="7" customFormat="1" ht="27" customHeight="1" x14ac:dyDescent="0.15">
      <c r="A164" s="50" t="s">
        <v>34</v>
      </c>
      <c r="B164" s="52" t="s">
        <v>4</v>
      </c>
      <c r="C164" s="6"/>
      <c r="D164" s="52" t="s">
        <v>38</v>
      </c>
      <c r="E164" s="52"/>
      <c r="F164" s="52" t="s">
        <v>5</v>
      </c>
      <c r="G164" s="52"/>
      <c r="H164" s="55" t="s">
        <v>32</v>
      </c>
      <c r="I164" s="52"/>
      <c r="J164" s="8"/>
      <c r="K164" s="6"/>
      <c r="L164" s="6"/>
      <c r="M164" s="6"/>
      <c r="N164" s="6"/>
      <c r="O164" s="6"/>
      <c r="P164" s="55"/>
      <c r="Q164" s="57"/>
      <c r="R164" s="58"/>
    </row>
    <row r="165" spans="1:28" s="7" customFormat="1" ht="27" customHeight="1" x14ac:dyDescent="0.15">
      <c r="A165" s="62"/>
      <c r="B165" s="52"/>
      <c r="C165" s="6"/>
      <c r="D165" s="52"/>
      <c r="E165" s="52"/>
      <c r="F165" s="6" t="s">
        <v>13</v>
      </c>
      <c r="G165" s="6" t="s">
        <v>0</v>
      </c>
      <c r="H165" s="52"/>
      <c r="I165" s="52"/>
      <c r="J165" s="6"/>
      <c r="K165" s="6"/>
      <c r="L165" s="6"/>
      <c r="M165" s="6"/>
      <c r="N165" s="6"/>
      <c r="O165" s="6"/>
      <c r="P165" s="55"/>
      <c r="Q165" s="57"/>
      <c r="R165" s="58"/>
    </row>
    <row r="166" spans="1:28" s="7" customFormat="1" ht="27" customHeight="1" x14ac:dyDescent="0.15">
      <c r="A166" s="62"/>
      <c r="B166" s="6"/>
      <c r="C166" s="6"/>
      <c r="D166" s="55"/>
      <c r="E166" s="52"/>
      <c r="F166" s="6"/>
      <c r="G166" s="6"/>
      <c r="H166" s="6"/>
      <c r="I166" s="52"/>
      <c r="J166" s="6"/>
      <c r="K166" s="6"/>
      <c r="L166" s="6"/>
      <c r="M166" s="6"/>
      <c r="N166" s="6"/>
      <c r="O166" s="6"/>
      <c r="P166" s="55"/>
      <c r="Q166" s="57"/>
      <c r="R166" s="58"/>
    </row>
    <row r="167" spans="1:28" s="7" customFormat="1" ht="27" customHeight="1" x14ac:dyDescent="0.15">
      <c r="A167" s="50" t="s">
        <v>37</v>
      </c>
      <c r="B167" s="52" t="s">
        <v>9</v>
      </c>
      <c r="C167" s="52"/>
      <c r="D167" s="52"/>
      <c r="E167" s="6" t="s">
        <v>11</v>
      </c>
      <c r="F167" s="6" t="s">
        <v>14</v>
      </c>
      <c r="G167" s="52" t="s">
        <v>29</v>
      </c>
      <c r="H167" s="52"/>
      <c r="I167" s="52" t="s">
        <v>24</v>
      </c>
      <c r="J167" s="52"/>
      <c r="K167" s="52"/>
      <c r="L167" s="52"/>
      <c r="M167" s="52"/>
      <c r="N167" s="52"/>
      <c r="O167" s="52"/>
      <c r="P167" s="55"/>
      <c r="Q167" s="57"/>
      <c r="R167" s="58"/>
    </row>
    <row r="168" spans="1:28" s="7" customFormat="1" ht="27" customHeight="1" thickBot="1" x14ac:dyDescent="0.2">
      <c r="A168" s="51"/>
      <c r="B168" s="53"/>
      <c r="C168" s="53"/>
      <c r="D168" s="53"/>
      <c r="E168" s="9"/>
      <c r="F168" s="9"/>
      <c r="G168" s="53"/>
      <c r="H168" s="53"/>
      <c r="I168" s="54"/>
      <c r="J168" s="54"/>
      <c r="K168" s="54"/>
      <c r="L168" s="54"/>
      <c r="M168" s="54"/>
      <c r="N168" s="54"/>
      <c r="O168" s="54"/>
      <c r="P168" s="56"/>
      <c r="Q168" s="59"/>
      <c r="R168" s="60"/>
    </row>
    <row r="169" spans="1:28" ht="31.5" customHeight="1" x14ac:dyDescent="0.15">
      <c r="A169" s="73" t="s">
        <v>23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2" t="s">
        <v>142</v>
      </c>
    </row>
    <row r="170" spans="1:28" ht="31.5" customHeight="1" x14ac:dyDescent="0.15">
      <c r="A170" s="75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4" t="s">
        <v>15</v>
      </c>
    </row>
    <row r="171" spans="1:28" ht="31.5" customHeight="1" x14ac:dyDescent="0.15">
      <c r="A171" s="75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5" t="s">
        <v>16</v>
      </c>
    </row>
    <row r="172" spans="1:28" s="7" customFormat="1" ht="27" customHeight="1" x14ac:dyDescent="0.15">
      <c r="A172" s="62" t="s">
        <v>17</v>
      </c>
      <c r="B172" s="52"/>
      <c r="C172" s="52"/>
      <c r="D172" s="52"/>
      <c r="E172" s="52"/>
      <c r="F172" s="52"/>
      <c r="G172" s="52"/>
      <c r="H172" s="52"/>
      <c r="I172" s="52" t="s">
        <v>25</v>
      </c>
      <c r="J172" s="52"/>
      <c r="K172" s="52" t="s">
        <v>26</v>
      </c>
      <c r="L172" s="52"/>
      <c r="M172" s="52" t="e">
        <f>VLOOKUP(A173,편입건물조서!$D$3:$J$36,7,FALSE)</f>
        <v>#N/A</v>
      </c>
      <c r="N172" s="52"/>
      <c r="O172" s="52"/>
      <c r="P172" s="52" t="s">
        <v>18</v>
      </c>
      <c r="Q172" s="52"/>
      <c r="R172" s="69"/>
      <c r="W172" s="11"/>
      <c r="X172" s="11"/>
      <c r="Y172" s="11"/>
      <c r="Z172" s="12"/>
      <c r="AA172" s="11"/>
      <c r="AB172" s="11"/>
    </row>
    <row r="173" spans="1:28" s="7" customFormat="1" ht="27" customHeight="1" x14ac:dyDescent="0.15">
      <c r="A173" s="72" t="str">
        <f>편입건물조서!D37</f>
        <v>829-3</v>
      </c>
      <c r="B173" s="52"/>
      <c r="C173" s="52"/>
      <c r="D173" s="52"/>
      <c r="E173" s="52"/>
      <c r="F173" s="52"/>
      <c r="G173" s="52"/>
      <c r="H173" s="52"/>
      <c r="I173" s="68">
        <v>6</v>
      </c>
      <c r="J173" s="52"/>
      <c r="K173" s="52" t="s">
        <v>27</v>
      </c>
      <c r="L173" s="52"/>
      <c r="M173" s="52" t="e">
        <f>VLOOKUP(A173,편입건물조서!$D$3:$J$36,6,FALSE)</f>
        <v>#N/A</v>
      </c>
      <c r="N173" s="52"/>
      <c r="O173" s="52"/>
      <c r="P173" s="52"/>
      <c r="Q173" s="52"/>
      <c r="R173" s="69"/>
      <c r="W173" s="12"/>
      <c r="X173" s="11"/>
      <c r="Y173" s="11"/>
      <c r="Z173" s="11"/>
      <c r="AA173" s="11"/>
      <c r="AB173" s="11"/>
    </row>
    <row r="174" spans="1:28" s="7" customFormat="1" ht="27" customHeight="1" x14ac:dyDescent="0.15">
      <c r="A174" s="62"/>
      <c r="B174" s="52"/>
      <c r="C174" s="52"/>
      <c r="D174" s="52"/>
      <c r="E174" s="52"/>
      <c r="F174" s="52"/>
      <c r="G174" s="52"/>
      <c r="H174" s="52"/>
      <c r="I174" s="52"/>
      <c r="J174" s="52"/>
      <c r="K174" s="52" t="s">
        <v>28</v>
      </c>
      <c r="L174" s="52"/>
      <c r="M174" s="63"/>
      <c r="N174" s="64"/>
      <c r="O174" s="65"/>
      <c r="P174" s="52"/>
      <c r="Q174" s="52"/>
      <c r="R174" s="69"/>
      <c r="W174" s="12"/>
      <c r="X174" s="11"/>
      <c r="Y174" s="11"/>
      <c r="Z174" s="11"/>
      <c r="AA174" s="11"/>
      <c r="AB174" s="11"/>
    </row>
    <row r="175" spans="1:28" s="7" customFormat="1" ht="27" customHeight="1" x14ac:dyDescent="0.15">
      <c r="A175" s="50" t="s">
        <v>39</v>
      </c>
      <c r="B175" s="6" t="s">
        <v>7</v>
      </c>
      <c r="C175" s="6" t="s">
        <v>7</v>
      </c>
      <c r="D175" s="6" t="s">
        <v>6</v>
      </c>
      <c r="E175" s="6" t="s">
        <v>8</v>
      </c>
      <c r="F175" s="52" t="s">
        <v>33</v>
      </c>
      <c r="G175" s="52"/>
      <c r="H175" s="8" t="s">
        <v>30</v>
      </c>
      <c r="I175" s="55" t="s">
        <v>19</v>
      </c>
      <c r="J175" s="52"/>
      <c r="K175" s="52" t="s">
        <v>20</v>
      </c>
      <c r="L175" s="52"/>
      <c r="M175" s="52"/>
      <c r="N175" s="52"/>
      <c r="O175" s="52"/>
      <c r="P175" s="52"/>
      <c r="Q175" s="52"/>
      <c r="R175" s="69"/>
      <c r="T175" s="1"/>
    </row>
    <row r="176" spans="1:28" s="7" customFormat="1" ht="27" customHeight="1" x14ac:dyDescent="0.15">
      <c r="A176" s="62"/>
      <c r="B176" s="6">
        <v>1</v>
      </c>
      <c r="C176" s="6"/>
      <c r="D176" s="6"/>
      <c r="E176" s="6"/>
      <c r="F176" s="70"/>
      <c r="G176" s="71"/>
      <c r="H176" s="6" t="str">
        <f>IF(ISERROR(VLOOKUP(CONCATENATE(B176,".",A173),편입건물조서!$A$3:$J$108,9,FALSE))=TRUE,"",(VLOOKUP(CONCATENATE(B176,".",A173),편입건물조서!$A$3:$J$108,9,FALSE)))</f>
        <v/>
      </c>
      <c r="I176" s="52" t="str">
        <f>IF(ISERROR(VLOOKUP(CONCATENATE(B176,".",A173),편입건물조서!$A$3:$J$108,9,FALSE))=TRUE,"",(VLOOKUP(CONCATENATE(B176,".",A173),편입건물조서!$A$3:$J$108,9,FALSE)))</f>
        <v/>
      </c>
      <c r="J176" s="52"/>
      <c r="K176" s="52" t="str">
        <f t="shared" ref="K176:K183" si="13">IF(I176="","","등기부등본")</f>
        <v/>
      </c>
      <c r="L176" s="52"/>
      <c r="M176" s="52"/>
      <c r="N176" s="52"/>
      <c r="O176" s="52"/>
      <c r="P176" s="52"/>
      <c r="Q176" s="52"/>
      <c r="R176" s="69"/>
    </row>
    <row r="177" spans="1:18" s="7" customFormat="1" ht="27" customHeight="1" x14ac:dyDescent="0.15">
      <c r="A177" s="62"/>
      <c r="B177" s="6">
        <v>2</v>
      </c>
      <c r="C177" s="6" t="str">
        <f t="shared" ref="C177:C182" si="14">IF(K177="","",B177)</f>
        <v/>
      </c>
      <c r="D177" s="6"/>
      <c r="E177" s="6"/>
      <c r="F177" s="70"/>
      <c r="G177" s="71"/>
      <c r="H177" s="6" t="str">
        <f>IF(ISERROR(VLOOKUP(CONCATENATE(B177,".",A173),편입건물조서!$A$3:$J$108,9,FALSE))=TRUE,"",(VLOOKUP(CONCATENATE(B177,".",A173),편입건물조서!$A$3:$J$108,9,FALSE)))</f>
        <v/>
      </c>
      <c r="I177" s="52" t="str">
        <f>IF(ISERROR(VLOOKUP(CONCATENATE(B177,".",A173),편입건물조서!$A$3:$J$108,9,FALSE))=TRUE,"",(VLOOKUP(CONCATENATE(B177,".",A173),편입건물조서!$A$3:$J$108,9,FALSE)))</f>
        <v/>
      </c>
      <c r="J177" s="52"/>
      <c r="K177" s="52" t="str">
        <f t="shared" si="13"/>
        <v/>
      </c>
      <c r="L177" s="52"/>
      <c r="M177" s="52"/>
      <c r="N177" s="52"/>
      <c r="O177" s="52"/>
      <c r="P177" s="52"/>
      <c r="Q177" s="52"/>
      <c r="R177" s="69"/>
    </row>
    <row r="178" spans="1:18" s="7" customFormat="1" ht="27" customHeight="1" x14ac:dyDescent="0.15">
      <c r="A178" s="62"/>
      <c r="B178" s="6">
        <v>3</v>
      </c>
      <c r="C178" s="6" t="str">
        <f t="shared" si="14"/>
        <v/>
      </c>
      <c r="D178" s="6"/>
      <c r="E178" s="6"/>
      <c r="F178" s="55" t="str">
        <f>IF(ISERROR(VLOOKUP(CONCATENATE(B178,".",A173),편입건물조서!$A$3:$J$108,8,FALSE))=TRUE,"",(VLOOKUP(CONCATENATE(B178,".",A173),편입건물조서!$A$3:$J$108,8,FALSE)))</f>
        <v/>
      </c>
      <c r="G178" s="52"/>
      <c r="H178" s="6" t="str">
        <f>IF(ISERROR(VLOOKUP(CONCATENATE(B178,".",A173),편입건물조서!$A$3:$J$108,9,FALSE))=TRUE,"",(VLOOKUP(CONCATENATE(B178,".",A173),편입건물조서!$A$3:$J$108,9,FALSE)))</f>
        <v/>
      </c>
      <c r="I178" s="52" t="str">
        <f>IF(ISERROR(VLOOKUP(CONCATENATE(B178,".",A173),편입건물조서!$A$3:$J$108,9,FALSE))=TRUE,"",(VLOOKUP(CONCATENATE(B178,".",A173),편입건물조서!$A$3:$J$108,9,FALSE)))</f>
        <v/>
      </c>
      <c r="J178" s="52"/>
      <c r="K178" s="52" t="str">
        <f t="shared" si="13"/>
        <v/>
      </c>
      <c r="L178" s="52"/>
      <c r="M178" s="52"/>
      <c r="N178" s="52"/>
      <c r="O178" s="52"/>
      <c r="P178" s="52"/>
      <c r="Q178" s="52"/>
      <c r="R178" s="69"/>
    </row>
    <row r="179" spans="1:18" s="7" customFormat="1" ht="27" customHeight="1" x14ac:dyDescent="0.15">
      <c r="A179" s="62"/>
      <c r="B179" s="6">
        <v>4</v>
      </c>
      <c r="C179" s="6" t="str">
        <f t="shared" si="14"/>
        <v/>
      </c>
      <c r="D179" s="6"/>
      <c r="E179" s="6"/>
      <c r="F179" s="55" t="str">
        <f>IF(ISERROR(VLOOKUP(CONCATENATE(B179,".",A173),편입건물조서!$A$3:$J$108,8,FALSE))=TRUE,"",(VLOOKUP(CONCATENATE(B179,".",A173),편입건물조서!$A$3:$J$108,8,FALSE)))</f>
        <v/>
      </c>
      <c r="G179" s="52"/>
      <c r="H179" s="6" t="str">
        <f>IF(ISERROR(VLOOKUP(CONCATENATE(B179,".",A173),편입건물조서!$A$3:$J$108,9,FALSE))=TRUE,"",(VLOOKUP(CONCATENATE(B179,".",A173),편입건물조서!$A$3:$J$108,9,FALSE)))</f>
        <v/>
      </c>
      <c r="I179" s="52" t="str">
        <f>IF(ISERROR(VLOOKUP(CONCATENATE(B179,".",A173),편입건물조서!$A$3:$J$108,9,FALSE))=TRUE,"",(VLOOKUP(CONCATENATE(B179,".",A173),편입건물조서!$A$3:$J$108,9,FALSE)))</f>
        <v/>
      </c>
      <c r="J179" s="52"/>
      <c r="K179" s="52" t="str">
        <f t="shared" si="13"/>
        <v/>
      </c>
      <c r="L179" s="52"/>
      <c r="M179" s="52"/>
      <c r="N179" s="52"/>
      <c r="O179" s="52"/>
      <c r="P179" s="52"/>
      <c r="Q179" s="52"/>
      <c r="R179" s="69"/>
    </row>
    <row r="180" spans="1:18" s="7" customFormat="1" ht="27" customHeight="1" x14ac:dyDescent="0.15">
      <c r="A180" s="62"/>
      <c r="B180" s="6">
        <v>5</v>
      </c>
      <c r="C180" s="6" t="str">
        <f t="shared" si="14"/>
        <v/>
      </c>
      <c r="D180" s="6"/>
      <c r="E180" s="6"/>
      <c r="F180" s="55" t="str">
        <f>IF(ISERROR(VLOOKUP(CONCATENATE(B180,".",A173),편입건물조서!$A$3:$J$108,8,FALSE))=TRUE,"",(VLOOKUP(CONCATENATE(B180,".",A173),편입건물조서!$A$3:$J$108,8,FALSE)))</f>
        <v/>
      </c>
      <c r="G180" s="52"/>
      <c r="H180" s="6" t="str">
        <f>IF(ISERROR(VLOOKUP(CONCATENATE(B180,".",A173),편입건물조서!$A$3:$J$108,9,FALSE))=TRUE,"",(VLOOKUP(CONCATENATE(B180,".",A173),편입건물조서!$A$3:$J$108,9,FALSE)))</f>
        <v/>
      </c>
      <c r="I180" s="52" t="str">
        <f>IF(ISERROR(VLOOKUP(CONCATENATE(B180,".",A173),편입건물조서!$A$3:$J$108,9,FALSE))=TRUE,"",(VLOOKUP(CONCATENATE(B180,".",A173),편입건물조서!$A$3:$J$108,9,FALSE)))</f>
        <v/>
      </c>
      <c r="J180" s="52"/>
      <c r="K180" s="52" t="str">
        <f t="shared" si="13"/>
        <v/>
      </c>
      <c r="L180" s="52"/>
      <c r="M180" s="52"/>
      <c r="N180" s="52"/>
      <c r="O180" s="52"/>
      <c r="P180" s="52"/>
      <c r="Q180" s="52"/>
      <c r="R180" s="69"/>
    </row>
    <row r="181" spans="1:18" s="7" customFormat="1" ht="27" customHeight="1" x14ac:dyDescent="0.15">
      <c r="A181" s="62"/>
      <c r="B181" s="6">
        <v>6</v>
      </c>
      <c r="C181" s="6" t="str">
        <f t="shared" si="14"/>
        <v/>
      </c>
      <c r="D181" s="6"/>
      <c r="E181" s="6"/>
      <c r="F181" s="55" t="str">
        <f>IF(ISERROR(VLOOKUP(CONCATENATE(B181,".",A173),편입건물조서!$A$3:$J$108,8,FALSE))=TRUE,"",(VLOOKUP(CONCATENATE(B181,".",A173),편입건물조서!$A$3:$J$108,8,FALSE)))</f>
        <v/>
      </c>
      <c r="G181" s="52"/>
      <c r="H181" s="6" t="str">
        <f>IF(ISERROR(VLOOKUP(CONCATENATE(B181,".",A173),편입건물조서!$A$3:$J$108,9,FALSE))=TRUE,"",(VLOOKUP(CONCATENATE(B181,".",A173),편입건물조서!$A$3:$J$108,9,FALSE)))</f>
        <v/>
      </c>
      <c r="I181" s="52" t="str">
        <f>IF(ISERROR(VLOOKUP(CONCATENATE(B181,".",A173),편입건물조서!$A$3:$J$108,9,FALSE))=TRUE,"",(VLOOKUP(CONCATENATE(B181,".",A173),편입건물조서!$A$3:$J$108,9,FALSE)))</f>
        <v/>
      </c>
      <c r="J181" s="52"/>
      <c r="K181" s="52" t="str">
        <f t="shared" si="13"/>
        <v/>
      </c>
      <c r="L181" s="52"/>
      <c r="M181" s="52"/>
      <c r="N181" s="52"/>
      <c r="O181" s="52"/>
      <c r="P181" s="52"/>
      <c r="Q181" s="52"/>
      <c r="R181" s="69"/>
    </row>
    <row r="182" spans="1:18" s="7" customFormat="1" ht="27" customHeight="1" x14ac:dyDescent="0.15">
      <c r="A182" s="62"/>
      <c r="B182" s="6">
        <v>7</v>
      </c>
      <c r="C182" s="6" t="str">
        <f t="shared" si="14"/>
        <v/>
      </c>
      <c r="D182" s="6"/>
      <c r="E182" s="6"/>
      <c r="F182" s="55" t="str">
        <f>IF(ISERROR(VLOOKUP(CONCATENATE(B182,".",A173),편입건물조서!$A$3:$J$108,8,FALSE))=TRUE,"",(VLOOKUP(CONCATENATE(B182,".",A173),편입건물조서!$A$3:$J$108,8,FALSE)))</f>
        <v/>
      </c>
      <c r="G182" s="52"/>
      <c r="H182" s="6" t="str">
        <f>IF(ISERROR(VLOOKUP(CONCATENATE(B182,".",A173),편입건물조서!$A$3:$J$108,9,FALSE))=TRUE,"",(VLOOKUP(CONCATENATE(B182,".",A173),편입건물조서!$A$3:$J$108,9,FALSE)))</f>
        <v/>
      </c>
      <c r="I182" s="52" t="str">
        <f>IF(ISERROR(VLOOKUP(CONCATENATE(B182,".",A173),편입건물조서!$A$3:$J$108,9,FALSE))=TRUE,"",(VLOOKUP(CONCATENATE(B182,".",A173),편입건물조서!$A$3:$J$108,9,FALSE)))</f>
        <v/>
      </c>
      <c r="J182" s="52"/>
      <c r="K182" s="52" t="str">
        <f t="shared" si="13"/>
        <v/>
      </c>
      <c r="L182" s="52"/>
      <c r="M182" s="52"/>
      <c r="N182" s="52"/>
      <c r="O182" s="52"/>
      <c r="P182" s="52"/>
      <c r="Q182" s="52"/>
      <c r="R182" s="69"/>
    </row>
    <row r="183" spans="1:18" s="7" customFormat="1" ht="27" customHeight="1" x14ac:dyDescent="0.15">
      <c r="A183" s="62"/>
      <c r="B183" s="6">
        <v>8</v>
      </c>
      <c r="C183" s="63" t="s">
        <v>60</v>
      </c>
      <c r="D183" s="64"/>
      <c r="E183" s="65"/>
      <c r="F183" s="55" t="str">
        <f>IF(ISERROR(VLOOKUP(CONCATENATE(B183,".",A173),편입건물조서!$A$3:$J$108,8,FALSE))=TRUE,"",(VLOOKUP(CONCATENATE(B183,".",A173),편입건물조서!$A$3:$J$108,8,FALSE)))</f>
        <v/>
      </c>
      <c r="G183" s="52"/>
      <c r="H183" s="6" t="str">
        <f>IF(ISERROR(VLOOKUP(CONCATENATE(B183,".",A173),편입건물조서!$A$3:$J$108,9,FALSE))=TRUE,"",(VLOOKUP(CONCATENATE(B183,".",A173),편입건물조서!$A$3:$J$108,9,FALSE)))</f>
        <v/>
      </c>
      <c r="I183" s="52">
        <f>SUM(I176:J182)</f>
        <v>0</v>
      </c>
      <c r="J183" s="52"/>
      <c r="K183" s="52" t="str">
        <f t="shared" si="13"/>
        <v>등기부등본</v>
      </c>
      <c r="L183" s="52"/>
      <c r="M183" s="52"/>
      <c r="N183" s="52"/>
      <c r="O183" s="52"/>
      <c r="P183" s="52"/>
      <c r="Q183" s="52"/>
      <c r="R183" s="69"/>
    </row>
    <row r="184" spans="1:18" s="7" customFormat="1" ht="27" customHeight="1" x14ac:dyDescent="0.15">
      <c r="A184" s="50" t="s">
        <v>22</v>
      </c>
      <c r="B184" s="52" t="s">
        <v>6</v>
      </c>
      <c r="C184" s="52"/>
      <c r="D184" s="52"/>
      <c r="E184" s="52" t="s">
        <v>31</v>
      </c>
      <c r="F184" s="52"/>
      <c r="G184" s="15" t="s">
        <v>57</v>
      </c>
      <c r="H184" s="15" t="s">
        <v>56</v>
      </c>
      <c r="I184" s="55" t="s">
        <v>21</v>
      </c>
      <c r="J184" s="6" t="s">
        <v>3</v>
      </c>
      <c r="K184" s="6" t="s">
        <v>1</v>
      </c>
      <c r="L184" s="6" t="s">
        <v>2</v>
      </c>
      <c r="M184" s="8" t="s">
        <v>35</v>
      </c>
      <c r="N184" s="6" t="s">
        <v>12</v>
      </c>
      <c r="O184" s="6" t="s">
        <v>10</v>
      </c>
      <c r="P184" s="55" t="s">
        <v>36</v>
      </c>
      <c r="Q184" s="57"/>
      <c r="R184" s="58"/>
    </row>
    <row r="185" spans="1:18" s="7" customFormat="1" ht="27" customHeight="1" x14ac:dyDescent="0.15">
      <c r="A185" s="62"/>
      <c r="B185" s="55" t="s">
        <v>191</v>
      </c>
      <c r="C185" s="52"/>
      <c r="D185" s="52"/>
      <c r="E185" s="52" t="s">
        <v>193</v>
      </c>
      <c r="F185" s="52"/>
      <c r="G185" s="8" t="s">
        <v>192</v>
      </c>
      <c r="H185" s="6" t="s">
        <v>51</v>
      </c>
      <c r="I185" s="52"/>
      <c r="J185" s="6"/>
      <c r="K185" s="6"/>
      <c r="L185" s="6"/>
      <c r="M185" s="6"/>
      <c r="N185" s="6"/>
      <c r="O185" s="6"/>
      <c r="P185" s="55"/>
      <c r="Q185" s="57"/>
      <c r="R185" s="58"/>
    </row>
    <row r="186" spans="1:18" s="7" customFormat="1" ht="27" customHeight="1" x14ac:dyDescent="0.15">
      <c r="A186" s="62"/>
      <c r="B186" s="52"/>
      <c r="C186" s="52"/>
      <c r="D186" s="52"/>
      <c r="E186" s="52"/>
      <c r="F186" s="52"/>
      <c r="G186" s="6"/>
      <c r="H186" s="6"/>
      <c r="I186" s="52"/>
      <c r="J186" s="6"/>
      <c r="K186" s="6"/>
      <c r="L186" s="6"/>
      <c r="M186" s="6"/>
      <c r="N186" s="6"/>
      <c r="O186" s="6"/>
      <c r="P186" s="55"/>
      <c r="Q186" s="57"/>
      <c r="R186" s="58"/>
    </row>
    <row r="187" spans="1:18" s="7" customFormat="1" ht="27" customHeight="1" x14ac:dyDescent="0.15">
      <c r="A187" s="62"/>
      <c r="B187" s="52"/>
      <c r="C187" s="52"/>
      <c r="D187" s="52"/>
      <c r="E187" s="52"/>
      <c r="F187" s="52"/>
      <c r="G187" s="10"/>
      <c r="H187" s="6"/>
      <c r="I187" s="52"/>
      <c r="J187" s="6"/>
      <c r="K187" s="6"/>
      <c r="L187" s="6"/>
      <c r="M187" s="6"/>
      <c r="N187" s="6"/>
      <c r="O187" s="6"/>
      <c r="P187" s="55"/>
      <c r="Q187" s="57"/>
      <c r="R187" s="58"/>
    </row>
    <row r="188" spans="1:18" s="7" customFormat="1" ht="27" customHeight="1" x14ac:dyDescent="0.15">
      <c r="A188" s="62"/>
      <c r="B188" s="52"/>
      <c r="C188" s="52"/>
      <c r="D188" s="52"/>
      <c r="E188" s="52"/>
      <c r="F188" s="52"/>
      <c r="G188" s="10"/>
      <c r="H188" s="6"/>
      <c r="I188" s="52"/>
      <c r="J188" s="6"/>
      <c r="K188" s="6"/>
      <c r="L188" s="6"/>
      <c r="M188" s="6"/>
      <c r="N188" s="6"/>
      <c r="O188" s="6"/>
      <c r="P188" s="55"/>
      <c r="Q188" s="57"/>
      <c r="R188" s="58"/>
    </row>
    <row r="189" spans="1:18" s="7" customFormat="1" ht="27" customHeight="1" x14ac:dyDescent="0.15">
      <c r="A189" s="62"/>
      <c r="B189" s="52"/>
      <c r="C189" s="52"/>
      <c r="D189" s="52"/>
      <c r="E189" s="52"/>
      <c r="F189" s="52"/>
      <c r="G189" s="10"/>
      <c r="H189" s="6"/>
      <c r="I189" s="52"/>
      <c r="J189" s="6"/>
      <c r="K189" s="6"/>
      <c r="L189" s="6"/>
      <c r="M189" s="6"/>
      <c r="N189" s="6"/>
      <c r="O189" s="6"/>
      <c r="P189" s="55"/>
      <c r="Q189" s="57"/>
      <c r="R189" s="58"/>
    </row>
    <row r="190" spans="1:18" s="7" customFormat="1" ht="27" customHeight="1" x14ac:dyDescent="0.15">
      <c r="A190" s="62"/>
      <c r="B190" s="52"/>
      <c r="C190" s="52"/>
      <c r="D190" s="52"/>
      <c r="E190" s="52"/>
      <c r="F190" s="52"/>
      <c r="G190" s="10"/>
      <c r="H190" s="6"/>
      <c r="I190" s="52"/>
      <c r="J190" s="8"/>
      <c r="K190" s="6"/>
      <c r="L190" s="6"/>
      <c r="M190" s="6"/>
      <c r="N190" s="6"/>
      <c r="O190" s="6"/>
      <c r="P190" s="55"/>
      <c r="Q190" s="57"/>
      <c r="R190" s="58"/>
    </row>
    <row r="191" spans="1:18" s="7" customFormat="1" ht="27" customHeight="1" x14ac:dyDescent="0.15">
      <c r="A191" s="62"/>
      <c r="B191" s="52"/>
      <c r="C191" s="52"/>
      <c r="D191" s="52"/>
      <c r="E191" s="52"/>
      <c r="F191" s="52"/>
      <c r="G191" s="10"/>
      <c r="H191" s="6"/>
      <c r="I191" s="52"/>
      <c r="J191" s="8"/>
      <c r="K191" s="6"/>
      <c r="L191" s="6"/>
      <c r="M191" s="6"/>
      <c r="N191" s="6"/>
      <c r="O191" s="6"/>
      <c r="P191" s="55"/>
      <c r="Q191" s="57"/>
      <c r="R191" s="58"/>
    </row>
    <row r="192" spans="1:18" s="7" customFormat="1" ht="27" customHeight="1" x14ac:dyDescent="0.15">
      <c r="A192" s="50" t="s">
        <v>34</v>
      </c>
      <c r="B192" s="52" t="s">
        <v>4</v>
      </c>
      <c r="C192" s="6"/>
      <c r="D192" s="52" t="s">
        <v>38</v>
      </c>
      <c r="E192" s="52"/>
      <c r="F192" s="52" t="s">
        <v>5</v>
      </c>
      <c r="G192" s="52"/>
      <c r="H192" s="55" t="s">
        <v>32</v>
      </c>
      <c r="I192" s="52"/>
      <c r="J192" s="8"/>
      <c r="K192" s="6"/>
      <c r="L192" s="6"/>
      <c r="M192" s="6"/>
      <c r="N192" s="6"/>
      <c r="O192" s="6"/>
      <c r="P192" s="55"/>
      <c r="Q192" s="57"/>
      <c r="R192" s="58"/>
    </row>
    <row r="193" spans="1:18" s="7" customFormat="1" ht="27" customHeight="1" x14ac:dyDescent="0.15">
      <c r="A193" s="62"/>
      <c r="B193" s="52"/>
      <c r="C193" s="6"/>
      <c r="D193" s="52"/>
      <c r="E193" s="52"/>
      <c r="F193" s="6" t="s">
        <v>13</v>
      </c>
      <c r="G193" s="6" t="s">
        <v>0</v>
      </c>
      <c r="H193" s="52"/>
      <c r="I193" s="52"/>
      <c r="J193" s="6"/>
      <c r="K193" s="6"/>
      <c r="L193" s="6"/>
      <c r="M193" s="6"/>
      <c r="N193" s="6"/>
      <c r="O193" s="6"/>
      <c r="P193" s="55"/>
      <c r="Q193" s="57"/>
      <c r="R193" s="58"/>
    </row>
    <row r="194" spans="1:18" s="7" customFormat="1" ht="27" customHeight="1" x14ac:dyDescent="0.15">
      <c r="A194" s="62"/>
      <c r="B194" s="6"/>
      <c r="C194" s="6"/>
      <c r="D194" s="55"/>
      <c r="E194" s="52"/>
      <c r="F194" s="6"/>
      <c r="G194" s="6"/>
      <c r="H194" s="6"/>
      <c r="I194" s="52"/>
      <c r="J194" s="6"/>
      <c r="K194" s="6"/>
      <c r="L194" s="6"/>
      <c r="M194" s="6"/>
      <c r="N194" s="6"/>
      <c r="O194" s="6"/>
      <c r="P194" s="55"/>
      <c r="Q194" s="57"/>
      <c r="R194" s="58"/>
    </row>
    <row r="195" spans="1:18" s="7" customFormat="1" ht="27" customHeight="1" x14ac:dyDescent="0.15">
      <c r="A195" s="50" t="s">
        <v>37</v>
      </c>
      <c r="B195" s="52" t="s">
        <v>9</v>
      </c>
      <c r="C195" s="52"/>
      <c r="D195" s="52"/>
      <c r="E195" s="6" t="s">
        <v>11</v>
      </c>
      <c r="F195" s="6" t="s">
        <v>14</v>
      </c>
      <c r="G195" s="52" t="s">
        <v>29</v>
      </c>
      <c r="H195" s="52"/>
      <c r="I195" s="52" t="s">
        <v>24</v>
      </c>
      <c r="J195" s="52"/>
      <c r="K195" s="52"/>
      <c r="L195" s="52"/>
      <c r="M195" s="52"/>
      <c r="N195" s="52"/>
      <c r="O195" s="52"/>
      <c r="P195" s="55"/>
      <c r="Q195" s="57"/>
      <c r="R195" s="58"/>
    </row>
    <row r="196" spans="1:18" s="7" customFormat="1" ht="27" customHeight="1" thickBot="1" x14ac:dyDescent="0.2">
      <c r="A196" s="51"/>
      <c r="B196" s="53"/>
      <c r="C196" s="53"/>
      <c r="D196" s="53"/>
      <c r="E196" s="9"/>
      <c r="F196" s="9"/>
      <c r="G196" s="53"/>
      <c r="H196" s="53"/>
      <c r="I196" s="54"/>
      <c r="J196" s="54"/>
      <c r="K196" s="54"/>
      <c r="L196" s="54"/>
      <c r="M196" s="54"/>
      <c r="N196" s="54"/>
      <c r="O196" s="54"/>
      <c r="P196" s="56"/>
      <c r="Q196" s="59"/>
      <c r="R196" s="60"/>
    </row>
  </sheetData>
  <mergeCells count="521">
    <mergeCell ref="A184:A191"/>
    <mergeCell ref="I184:I194"/>
    <mergeCell ref="B191:D191"/>
    <mergeCell ref="E191:F191"/>
    <mergeCell ref="A192:A194"/>
    <mergeCell ref="B192:B193"/>
    <mergeCell ref="D192:E193"/>
    <mergeCell ref="F192:G192"/>
    <mergeCell ref="H192:H193"/>
    <mergeCell ref="B187:D187"/>
    <mergeCell ref="E187:F187"/>
    <mergeCell ref="B188:D188"/>
    <mergeCell ref="E188:F188"/>
    <mergeCell ref="B189:D189"/>
    <mergeCell ref="E189:F189"/>
    <mergeCell ref="B184:D184"/>
    <mergeCell ref="E184:F184"/>
    <mergeCell ref="C155:E155"/>
    <mergeCell ref="C183:E183"/>
    <mergeCell ref="D79:E80"/>
    <mergeCell ref="F79:G79"/>
    <mergeCell ref="H79:H80"/>
    <mergeCell ref="D81:E81"/>
    <mergeCell ref="D82:E82"/>
    <mergeCell ref="A57:Q59"/>
    <mergeCell ref="A72:A78"/>
    <mergeCell ref="B72:D72"/>
    <mergeCell ref="E72:F72"/>
    <mergeCell ref="I72:I82"/>
    <mergeCell ref="P72:P84"/>
    <mergeCell ref="Q72:R84"/>
    <mergeCell ref="B73:D73"/>
    <mergeCell ref="E73:F73"/>
    <mergeCell ref="B74:D74"/>
    <mergeCell ref="B75:D75"/>
    <mergeCell ref="E75:F75"/>
    <mergeCell ref="A79:A82"/>
    <mergeCell ref="B79:B80"/>
    <mergeCell ref="G83:H83"/>
    <mergeCell ref="K65:O65"/>
    <mergeCell ref="F66:G66"/>
    <mergeCell ref="C15:E15"/>
    <mergeCell ref="C71:E71"/>
    <mergeCell ref="C99:E99"/>
    <mergeCell ref="C127:E127"/>
    <mergeCell ref="P60:R60"/>
    <mergeCell ref="A61:H62"/>
    <mergeCell ref="I61:J62"/>
    <mergeCell ref="K61:L61"/>
    <mergeCell ref="M61:O61"/>
    <mergeCell ref="P61:R71"/>
    <mergeCell ref="K62:L62"/>
    <mergeCell ref="M62:O62"/>
    <mergeCell ref="A63:A71"/>
    <mergeCell ref="F63:G63"/>
    <mergeCell ref="I63:J63"/>
    <mergeCell ref="K63:O63"/>
    <mergeCell ref="F64:G64"/>
    <mergeCell ref="I64:J64"/>
    <mergeCell ref="F71:G71"/>
    <mergeCell ref="I71:J71"/>
    <mergeCell ref="K71:O71"/>
    <mergeCell ref="K64:O64"/>
    <mergeCell ref="F65:G65"/>
    <mergeCell ref="I65:J65"/>
    <mergeCell ref="I66:J66"/>
    <mergeCell ref="K66:O66"/>
    <mergeCell ref="I7:J7"/>
    <mergeCell ref="F12:G12"/>
    <mergeCell ref="I12:J12"/>
    <mergeCell ref="P16:P28"/>
    <mergeCell ref="Q16:R28"/>
    <mergeCell ref="B17:D17"/>
    <mergeCell ref="E17:F17"/>
    <mergeCell ref="B18:D18"/>
    <mergeCell ref="E18:F18"/>
    <mergeCell ref="F14:G14"/>
    <mergeCell ref="I14:J14"/>
    <mergeCell ref="K14:O14"/>
    <mergeCell ref="F15:G15"/>
    <mergeCell ref="I15:J15"/>
    <mergeCell ref="K15:O15"/>
    <mergeCell ref="K13:O13"/>
    <mergeCell ref="I11:J11"/>
    <mergeCell ref="K11:O11"/>
    <mergeCell ref="K7:O7"/>
    <mergeCell ref="F8:G8"/>
    <mergeCell ref="I8:J8"/>
    <mergeCell ref="D23:E24"/>
    <mergeCell ref="I92:J92"/>
    <mergeCell ref="K92:O92"/>
    <mergeCell ref="F93:G93"/>
    <mergeCell ref="I93:J93"/>
    <mergeCell ref="K93:O93"/>
    <mergeCell ref="K99:O99"/>
    <mergeCell ref="B103:D103"/>
    <mergeCell ref="B102:D102"/>
    <mergeCell ref="I28:O28"/>
    <mergeCell ref="F67:G67"/>
    <mergeCell ref="I67:J67"/>
    <mergeCell ref="K67:O67"/>
    <mergeCell ref="F68:G68"/>
    <mergeCell ref="I68:J68"/>
    <mergeCell ref="F70:G70"/>
    <mergeCell ref="I70:J70"/>
    <mergeCell ref="K70:O70"/>
    <mergeCell ref="B76:D76"/>
    <mergeCell ref="E76:F76"/>
    <mergeCell ref="B77:D77"/>
    <mergeCell ref="E77:F77"/>
    <mergeCell ref="B78:D78"/>
    <mergeCell ref="E78:F78"/>
    <mergeCell ref="E74:F74"/>
    <mergeCell ref="A27:A28"/>
    <mergeCell ref="B27:D27"/>
    <mergeCell ref="G27:H27"/>
    <mergeCell ref="B22:D22"/>
    <mergeCell ref="E22:F22"/>
    <mergeCell ref="A23:A26"/>
    <mergeCell ref="B23:B24"/>
    <mergeCell ref="P5:R15"/>
    <mergeCell ref="H23:H24"/>
    <mergeCell ref="D25:E25"/>
    <mergeCell ref="D26:E26"/>
    <mergeCell ref="F10:G10"/>
    <mergeCell ref="I10:J10"/>
    <mergeCell ref="A5:H6"/>
    <mergeCell ref="I5:J6"/>
    <mergeCell ref="K5:L5"/>
    <mergeCell ref="M5:O5"/>
    <mergeCell ref="K6:L6"/>
    <mergeCell ref="M6:O6"/>
    <mergeCell ref="A7:A15"/>
    <mergeCell ref="F7:G7"/>
    <mergeCell ref="K12:O12"/>
    <mergeCell ref="F13:G13"/>
    <mergeCell ref="I13:J13"/>
    <mergeCell ref="A1:Q3"/>
    <mergeCell ref="A4:H4"/>
    <mergeCell ref="I4:J4"/>
    <mergeCell ref="K4:L4"/>
    <mergeCell ref="M4:O4"/>
    <mergeCell ref="P4:R4"/>
    <mergeCell ref="H108:H109"/>
    <mergeCell ref="E103:F103"/>
    <mergeCell ref="B104:D104"/>
    <mergeCell ref="E104:F104"/>
    <mergeCell ref="B105:D105"/>
    <mergeCell ref="E105:F105"/>
    <mergeCell ref="A100:A107"/>
    <mergeCell ref="B100:D100"/>
    <mergeCell ref="E100:F100"/>
    <mergeCell ref="I100:I110"/>
    <mergeCell ref="B108:B109"/>
    <mergeCell ref="D108:E109"/>
    <mergeCell ref="F108:G108"/>
    <mergeCell ref="F98:G98"/>
    <mergeCell ref="I98:J98"/>
    <mergeCell ref="K98:O98"/>
    <mergeCell ref="P100:P112"/>
    <mergeCell ref="Q100:R112"/>
    <mergeCell ref="F23:G23"/>
    <mergeCell ref="I88:J88"/>
    <mergeCell ref="K88:L88"/>
    <mergeCell ref="M88:O88"/>
    <mergeCell ref="B84:D84"/>
    <mergeCell ref="G84:H84"/>
    <mergeCell ref="I84:O84"/>
    <mergeCell ref="A60:H60"/>
    <mergeCell ref="I60:J60"/>
    <mergeCell ref="K60:L60"/>
    <mergeCell ref="M60:O60"/>
    <mergeCell ref="A83:A84"/>
    <mergeCell ref="B83:D83"/>
    <mergeCell ref="I83:O83"/>
    <mergeCell ref="K68:O68"/>
    <mergeCell ref="F69:G69"/>
    <mergeCell ref="I69:J69"/>
    <mergeCell ref="K69:O69"/>
    <mergeCell ref="A29:Q31"/>
    <mergeCell ref="A32:H32"/>
    <mergeCell ref="I32:J32"/>
    <mergeCell ref="K32:L32"/>
    <mergeCell ref="M32:O32"/>
    <mergeCell ref="P32:R32"/>
    <mergeCell ref="A139:A140"/>
    <mergeCell ref="B139:D139"/>
    <mergeCell ref="A111:A112"/>
    <mergeCell ref="B111:D111"/>
    <mergeCell ref="G111:H111"/>
    <mergeCell ref="I111:O111"/>
    <mergeCell ref="B112:D112"/>
    <mergeCell ref="G112:H112"/>
    <mergeCell ref="I112:O112"/>
    <mergeCell ref="E128:F128"/>
    <mergeCell ref="I119:J119"/>
    <mergeCell ref="F124:G124"/>
    <mergeCell ref="I124:J124"/>
    <mergeCell ref="I139:O139"/>
    <mergeCell ref="B140:D140"/>
    <mergeCell ref="G140:H140"/>
    <mergeCell ref="I140:O140"/>
    <mergeCell ref="K122:O122"/>
    <mergeCell ref="F123:G123"/>
    <mergeCell ref="I123:J123"/>
    <mergeCell ref="K123:O123"/>
    <mergeCell ref="K119:O119"/>
    <mergeCell ref="B134:D134"/>
    <mergeCell ref="E134:F134"/>
    <mergeCell ref="A108:A110"/>
    <mergeCell ref="K8:O8"/>
    <mergeCell ref="F9:G9"/>
    <mergeCell ref="I9:J9"/>
    <mergeCell ref="K9:O9"/>
    <mergeCell ref="B19:D19"/>
    <mergeCell ref="E19:F19"/>
    <mergeCell ref="B20:D20"/>
    <mergeCell ref="E20:F20"/>
    <mergeCell ref="B21:D21"/>
    <mergeCell ref="E21:F21"/>
    <mergeCell ref="A16:A22"/>
    <mergeCell ref="B16:D16"/>
    <mergeCell ref="E16:F16"/>
    <mergeCell ref="I27:O27"/>
    <mergeCell ref="B28:D28"/>
    <mergeCell ref="G28:H28"/>
    <mergeCell ref="I91:J91"/>
    <mergeCell ref="A85:Q87"/>
    <mergeCell ref="A88:H88"/>
    <mergeCell ref="E102:F102"/>
    <mergeCell ref="I16:I26"/>
    <mergeCell ref="K10:O10"/>
    <mergeCell ref="F11:G11"/>
    <mergeCell ref="P88:R88"/>
    <mergeCell ref="F96:G96"/>
    <mergeCell ref="I96:J96"/>
    <mergeCell ref="K96:O96"/>
    <mergeCell ref="F97:G97"/>
    <mergeCell ref="I97:J97"/>
    <mergeCell ref="K97:O97"/>
    <mergeCell ref="F94:G94"/>
    <mergeCell ref="I94:J94"/>
    <mergeCell ref="K94:O94"/>
    <mergeCell ref="F95:G95"/>
    <mergeCell ref="I95:J95"/>
    <mergeCell ref="K95:O95"/>
    <mergeCell ref="A89:H90"/>
    <mergeCell ref="I89:J90"/>
    <mergeCell ref="K89:L89"/>
    <mergeCell ref="M89:O89"/>
    <mergeCell ref="P89:R99"/>
    <mergeCell ref="K90:L90"/>
    <mergeCell ref="M90:O90"/>
    <mergeCell ref="A91:A99"/>
    <mergeCell ref="F91:G91"/>
    <mergeCell ref="K91:O91"/>
    <mergeCell ref="F92:G92"/>
    <mergeCell ref="B106:D106"/>
    <mergeCell ref="E106:F106"/>
    <mergeCell ref="B107:D107"/>
    <mergeCell ref="E107:F107"/>
    <mergeCell ref="F120:G120"/>
    <mergeCell ref="I120:J120"/>
    <mergeCell ref="D110:E110"/>
    <mergeCell ref="F99:G99"/>
    <mergeCell ref="I99:J99"/>
    <mergeCell ref="B101:D101"/>
    <mergeCell ref="E101:F101"/>
    <mergeCell ref="M118:O118"/>
    <mergeCell ref="A119:A127"/>
    <mergeCell ref="F119:G119"/>
    <mergeCell ref="K124:O124"/>
    <mergeCell ref="F125:G125"/>
    <mergeCell ref="D166:E166"/>
    <mergeCell ref="F155:G155"/>
    <mergeCell ref="I155:J155"/>
    <mergeCell ref="K155:O155"/>
    <mergeCell ref="A145:H146"/>
    <mergeCell ref="I145:J146"/>
    <mergeCell ref="K145:L145"/>
    <mergeCell ref="M145:O145"/>
    <mergeCell ref="K146:L146"/>
    <mergeCell ref="M146:O146"/>
    <mergeCell ref="A147:A155"/>
    <mergeCell ref="F147:G147"/>
    <mergeCell ref="B157:D157"/>
    <mergeCell ref="E157:F157"/>
    <mergeCell ref="K147:O147"/>
    <mergeCell ref="F148:G148"/>
    <mergeCell ref="I148:J148"/>
    <mergeCell ref="K148:O148"/>
    <mergeCell ref="F149:G149"/>
    <mergeCell ref="F154:G154"/>
    <mergeCell ref="I154:J154"/>
    <mergeCell ref="K154:O154"/>
    <mergeCell ref="P156:P168"/>
    <mergeCell ref="Q156:R168"/>
    <mergeCell ref="A135:A138"/>
    <mergeCell ref="B135:B136"/>
    <mergeCell ref="D135:E136"/>
    <mergeCell ref="F135:G135"/>
    <mergeCell ref="H135:H136"/>
    <mergeCell ref="D137:E137"/>
    <mergeCell ref="D138:E138"/>
    <mergeCell ref="P145:R155"/>
    <mergeCell ref="I149:J149"/>
    <mergeCell ref="K149:O149"/>
    <mergeCell ref="I147:J147"/>
    <mergeCell ref="B159:D159"/>
    <mergeCell ref="P128:P140"/>
    <mergeCell ref="Q128:R140"/>
    <mergeCell ref="B129:D129"/>
    <mergeCell ref="E129:F129"/>
    <mergeCell ref="B130:D130"/>
    <mergeCell ref="E130:F130"/>
    <mergeCell ref="G139:H139"/>
    <mergeCell ref="E159:F159"/>
    <mergeCell ref="B160:D160"/>
    <mergeCell ref="E160:F160"/>
    <mergeCell ref="B161:D161"/>
    <mergeCell ref="E161:F161"/>
    <mergeCell ref="A156:A163"/>
    <mergeCell ref="B156:D156"/>
    <mergeCell ref="E156:F156"/>
    <mergeCell ref="I156:I166"/>
    <mergeCell ref="B164:B165"/>
    <mergeCell ref="D164:E165"/>
    <mergeCell ref="F164:G164"/>
    <mergeCell ref="A164:A166"/>
    <mergeCell ref="B131:D131"/>
    <mergeCell ref="E131:F131"/>
    <mergeCell ref="B132:D132"/>
    <mergeCell ref="E132:F132"/>
    <mergeCell ref="B133:D133"/>
    <mergeCell ref="E133:F133"/>
    <mergeCell ref="A113:Q115"/>
    <mergeCell ref="A116:H116"/>
    <mergeCell ref="I116:J116"/>
    <mergeCell ref="K116:L116"/>
    <mergeCell ref="M116:O116"/>
    <mergeCell ref="P116:R116"/>
    <mergeCell ref="P117:R127"/>
    <mergeCell ref="F122:G122"/>
    <mergeCell ref="I122:J122"/>
    <mergeCell ref="K120:O120"/>
    <mergeCell ref="F121:G121"/>
    <mergeCell ref="I121:J121"/>
    <mergeCell ref="K121:O121"/>
    <mergeCell ref="A117:H118"/>
    <mergeCell ref="I117:J118"/>
    <mergeCell ref="K117:L117"/>
    <mergeCell ref="M117:O117"/>
    <mergeCell ref="K118:L118"/>
    <mergeCell ref="K150:O150"/>
    <mergeCell ref="F151:G151"/>
    <mergeCell ref="I151:J151"/>
    <mergeCell ref="K151:O151"/>
    <mergeCell ref="I125:J125"/>
    <mergeCell ref="K125:O125"/>
    <mergeCell ref="I128:I138"/>
    <mergeCell ref="F126:G126"/>
    <mergeCell ref="I126:J126"/>
    <mergeCell ref="K126:O126"/>
    <mergeCell ref="F127:G127"/>
    <mergeCell ref="I127:J127"/>
    <mergeCell ref="K127:O127"/>
    <mergeCell ref="A195:A196"/>
    <mergeCell ref="B195:D195"/>
    <mergeCell ref="I175:J175"/>
    <mergeCell ref="I180:J180"/>
    <mergeCell ref="A128:A134"/>
    <mergeCell ref="B128:D128"/>
    <mergeCell ref="I195:O195"/>
    <mergeCell ref="B196:D196"/>
    <mergeCell ref="G196:H196"/>
    <mergeCell ref="I196:O196"/>
    <mergeCell ref="A141:Q143"/>
    <mergeCell ref="A144:H144"/>
    <mergeCell ref="I144:J144"/>
    <mergeCell ref="K144:L144"/>
    <mergeCell ref="M144:O144"/>
    <mergeCell ref="P144:R144"/>
    <mergeCell ref="F152:G152"/>
    <mergeCell ref="I152:J152"/>
    <mergeCell ref="K152:O152"/>
    <mergeCell ref="F153:G153"/>
    <mergeCell ref="I153:J153"/>
    <mergeCell ref="K153:O153"/>
    <mergeCell ref="F150:G150"/>
    <mergeCell ref="I150:J150"/>
    <mergeCell ref="F180:G180"/>
    <mergeCell ref="I167:O167"/>
    <mergeCell ref="B168:D168"/>
    <mergeCell ref="G168:H168"/>
    <mergeCell ref="I168:O168"/>
    <mergeCell ref="B162:D162"/>
    <mergeCell ref="E162:F162"/>
    <mergeCell ref="B163:D163"/>
    <mergeCell ref="E163:F163"/>
    <mergeCell ref="F179:G179"/>
    <mergeCell ref="I179:J179"/>
    <mergeCell ref="K179:O179"/>
    <mergeCell ref="K175:O175"/>
    <mergeCell ref="F176:G176"/>
    <mergeCell ref="I176:J176"/>
    <mergeCell ref="A167:A168"/>
    <mergeCell ref="B167:D167"/>
    <mergeCell ref="G167:H167"/>
    <mergeCell ref="H164:H165"/>
    <mergeCell ref="B158:D158"/>
    <mergeCell ref="E158:F158"/>
    <mergeCell ref="K180:O180"/>
    <mergeCell ref="F181:G181"/>
    <mergeCell ref="P184:P196"/>
    <mergeCell ref="A169:Q171"/>
    <mergeCell ref="I172:J172"/>
    <mergeCell ref="K172:L172"/>
    <mergeCell ref="M172:O172"/>
    <mergeCell ref="P172:R172"/>
    <mergeCell ref="K173:L173"/>
    <mergeCell ref="M173:O173"/>
    <mergeCell ref="K174:L174"/>
    <mergeCell ref="M174:O174"/>
    <mergeCell ref="A175:A183"/>
    <mergeCell ref="F175:G175"/>
    <mergeCell ref="I181:J181"/>
    <mergeCell ref="K181:O181"/>
    <mergeCell ref="A172:H172"/>
    <mergeCell ref="K178:O178"/>
    <mergeCell ref="Q184:R196"/>
    <mergeCell ref="B185:D185"/>
    <mergeCell ref="E185:F185"/>
    <mergeCell ref="B186:D186"/>
    <mergeCell ref="E186:F186"/>
    <mergeCell ref="F182:G182"/>
    <mergeCell ref="I182:J182"/>
    <mergeCell ref="K182:O182"/>
    <mergeCell ref="F183:G183"/>
    <mergeCell ref="I183:J183"/>
    <mergeCell ref="K183:O183"/>
    <mergeCell ref="G195:H195"/>
    <mergeCell ref="B190:D190"/>
    <mergeCell ref="E190:F190"/>
    <mergeCell ref="P173:R183"/>
    <mergeCell ref="D194:E194"/>
    <mergeCell ref="F178:G178"/>
    <mergeCell ref="I178:J178"/>
    <mergeCell ref="K176:O176"/>
    <mergeCell ref="F177:G177"/>
    <mergeCell ref="I177:J177"/>
    <mergeCell ref="K177:O177"/>
    <mergeCell ref="A173:H174"/>
    <mergeCell ref="I173:J174"/>
    <mergeCell ref="A33:H34"/>
    <mergeCell ref="I33:J34"/>
    <mergeCell ref="K33:L33"/>
    <mergeCell ref="M33:O33"/>
    <mergeCell ref="P33:R43"/>
    <mergeCell ref="K34:L34"/>
    <mergeCell ref="M34:O34"/>
    <mergeCell ref="A35:A43"/>
    <mergeCell ref="F35:G35"/>
    <mergeCell ref="I35:J35"/>
    <mergeCell ref="K35:O35"/>
    <mergeCell ref="F36:G36"/>
    <mergeCell ref="I36:J36"/>
    <mergeCell ref="K36:O36"/>
    <mergeCell ref="F37:G37"/>
    <mergeCell ref="I37:J37"/>
    <mergeCell ref="K37:O37"/>
    <mergeCell ref="F38:G38"/>
    <mergeCell ref="I43:J43"/>
    <mergeCell ref="K43:O43"/>
    <mergeCell ref="A44:A50"/>
    <mergeCell ref="B44:D44"/>
    <mergeCell ref="E44:F44"/>
    <mergeCell ref="I44:I54"/>
    <mergeCell ref="A51:A54"/>
    <mergeCell ref="I38:J38"/>
    <mergeCell ref="K38:O38"/>
    <mergeCell ref="F39:G39"/>
    <mergeCell ref="I39:J39"/>
    <mergeCell ref="K39:O39"/>
    <mergeCell ref="F40:G40"/>
    <mergeCell ref="I40:J40"/>
    <mergeCell ref="K40:O40"/>
    <mergeCell ref="F41:G41"/>
    <mergeCell ref="I41:J41"/>
    <mergeCell ref="K41:O41"/>
    <mergeCell ref="H51:H52"/>
    <mergeCell ref="D53:E53"/>
    <mergeCell ref="D54:E54"/>
    <mergeCell ref="F42:G42"/>
    <mergeCell ref="I42:J42"/>
    <mergeCell ref="K42:O42"/>
    <mergeCell ref="C43:E43"/>
    <mergeCell ref="F43:G43"/>
    <mergeCell ref="A55:A56"/>
    <mergeCell ref="B55:D55"/>
    <mergeCell ref="G55:H55"/>
    <mergeCell ref="I55:O55"/>
    <mergeCell ref="B56:D56"/>
    <mergeCell ref="G56:H56"/>
    <mergeCell ref="I56:O56"/>
    <mergeCell ref="P44:P56"/>
    <mergeCell ref="Q44:R56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B52"/>
    <mergeCell ref="D51:E52"/>
    <mergeCell ref="F51:G51"/>
  </mergeCells>
  <phoneticPr fontId="10" type="noConversion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25"/>
  <sheetViews>
    <sheetView view="pageBreakPreview" zoomScale="85" zoomScaleNormal="100" zoomScaleSheetLayoutView="85" workbookViewId="0">
      <selection activeCell="F68" sqref="F68:G68"/>
    </sheetView>
  </sheetViews>
  <sheetFormatPr defaultRowHeight="16.5" x14ac:dyDescent="0.15"/>
  <cols>
    <col min="1" max="1" width="6.77734375" style="18" customWidth="1"/>
    <col min="2" max="2" width="5.77734375" style="21" bestFit="1" customWidth="1"/>
    <col min="3" max="3" width="6.33203125" style="21" bestFit="1" customWidth="1"/>
    <col min="4" max="4" width="8.44140625" style="21" customWidth="1"/>
    <col min="5" max="5" width="3" style="21" bestFit="1" customWidth="1"/>
    <col min="6" max="6" width="31.77734375" style="21" customWidth="1"/>
    <col min="7" max="8" width="11.44140625" style="21" customWidth="1"/>
    <col min="9" max="9" width="41.44140625" style="21" customWidth="1"/>
    <col min="10" max="10" width="10.77734375" style="21" customWidth="1"/>
    <col min="11" max="11" width="18.5546875" style="21" customWidth="1"/>
    <col min="12" max="12" width="8.88671875" style="21"/>
    <col min="13" max="13" width="17.109375" style="21" customWidth="1"/>
    <col min="14" max="16384" width="8.88671875" style="21"/>
  </cols>
  <sheetData>
    <row r="1" spans="1:11" ht="28.5" customHeight="1" x14ac:dyDescent="0.15">
      <c r="A1" s="88" t="s">
        <v>40</v>
      </c>
      <c r="B1" s="88"/>
      <c r="C1" s="90" t="s">
        <v>41</v>
      </c>
      <c r="D1" s="90" t="s">
        <v>42</v>
      </c>
      <c r="E1" s="88" t="s">
        <v>43</v>
      </c>
      <c r="F1" s="90" t="s">
        <v>44</v>
      </c>
      <c r="G1" s="88" t="s">
        <v>45</v>
      </c>
      <c r="H1" s="88" t="s">
        <v>149</v>
      </c>
      <c r="I1" s="90" t="s">
        <v>46</v>
      </c>
      <c r="J1" s="90"/>
      <c r="K1" s="91" t="s">
        <v>47</v>
      </c>
    </row>
    <row r="2" spans="1:11" ht="28.5" customHeight="1" x14ac:dyDescent="0.15">
      <c r="A2" s="88"/>
      <c r="B2" s="88"/>
      <c r="C2" s="90"/>
      <c r="D2" s="90"/>
      <c r="E2" s="88"/>
      <c r="F2" s="90"/>
      <c r="G2" s="88"/>
      <c r="H2" s="88"/>
      <c r="I2" s="20" t="s">
        <v>48</v>
      </c>
      <c r="J2" s="20" t="s">
        <v>49</v>
      </c>
      <c r="K2" s="91"/>
    </row>
    <row r="3" spans="1:11" ht="35.1" customHeight="1" x14ac:dyDescent="0.15">
      <c r="A3" s="89">
        <v>1</v>
      </c>
      <c r="B3" s="22" t="s">
        <v>61</v>
      </c>
      <c r="C3" s="20" t="s">
        <v>67</v>
      </c>
      <c r="D3" s="20" t="s">
        <v>68</v>
      </c>
      <c r="E3" s="20" t="s">
        <v>86</v>
      </c>
      <c r="F3" s="20"/>
      <c r="G3" s="20"/>
      <c r="H3" s="20" t="s">
        <v>153</v>
      </c>
      <c r="I3" s="20" t="s">
        <v>88</v>
      </c>
      <c r="J3" s="20" t="s">
        <v>94</v>
      </c>
      <c r="K3" s="20" t="s">
        <v>59</v>
      </c>
    </row>
    <row r="4" spans="1:11" ht="35.1" customHeight="1" x14ac:dyDescent="0.15">
      <c r="A4" s="89"/>
      <c r="B4" s="94" t="s">
        <v>62</v>
      </c>
      <c r="C4" s="87" t="s">
        <v>66</v>
      </c>
      <c r="D4" s="87" t="s">
        <v>69</v>
      </c>
      <c r="E4" s="87" t="s">
        <v>55</v>
      </c>
      <c r="F4" s="39" t="s">
        <v>118</v>
      </c>
      <c r="G4" s="40">
        <v>70.2</v>
      </c>
      <c r="H4" s="40" t="s">
        <v>152</v>
      </c>
      <c r="I4" s="87" t="s">
        <v>119</v>
      </c>
      <c r="J4" s="87" t="s">
        <v>120</v>
      </c>
      <c r="K4" s="87" t="s">
        <v>111</v>
      </c>
    </row>
    <row r="5" spans="1:11" ht="35.1" customHeight="1" x14ac:dyDescent="0.15">
      <c r="A5" s="89"/>
      <c r="B5" s="94"/>
      <c r="C5" s="87"/>
      <c r="D5" s="87"/>
      <c r="E5" s="87"/>
      <c r="F5" s="39" t="s">
        <v>121</v>
      </c>
      <c r="G5" s="40">
        <v>30.2</v>
      </c>
      <c r="H5" s="40" t="s">
        <v>152</v>
      </c>
      <c r="I5" s="87"/>
      <c r="J5" s="87"/>
      <c r="K5" s="87"/>
    </row>
    <row r="6" spans="1:11" ht="35.1" customHeight="1" x14ac:dyDescent="0.15">
      <c r="A6" s="89"/>
      <c r="B6" s="22" t="s">
        <v>63</v>
      </c>
      <c r="C6" s="20" t="s">
        <v>66</v>
      </c>
      <c r="D6" s="20" t="s">
        <v>70</v>
      </c>
      <c r="E6" s="20" t="s">
        <v>87</v>
      </c>
      <c r="F6" s="20"/>
      <c r="G6" s="23"/>
      <c r="H6" s="25">
        <v>57</v>
      </c>
      <c r="I6" s="20" t="s">
        <v>89</v>
      </c>
      <c r="J6" s="20" t="s">
        <v>95</v>
      </c>
      <c r="K6" s="20" t="s">
        <v>59</v>
      </c>
    </row>
    <row r="7" spans="1:11" ht="35.1" customHeight="1" x14ac:dyDescent="0.15">
      <c r="A7" s="89"/>
      <c r="B7" s="22" t="s">
        <v>64</v>
      </c>
      <c r="C7" s="20" t="s">
        <v>66</v>
      </c>
      <c r="D7" s="19" t="s">
        <v>71</v>
      </c>
      <c r="E7" s="20" t="s">
        <v>87</v>
      </c>
      <c r="F7" s="20"/>
      <c r="G7" s="23"/>
      <c r="H7" s="22">
        <v>23</v>
      </c>
      <c r="I7" s="20" t="s">
        <v>90</v>
      </c>
      <c r="J7" s="20" t="s">
        <v>95</v>
      </c>
      <c r="K7" s="20" t="s">
        <v>59</v>
      </c>
    </row>
    <row r="8" spans="1:11" ht="35.1" customHeight="1" x14ac:dyDescent="0.15">
      <c r="A8" s="89"/>
      <c r="B8" s="22" t="s">
        <v>65</v>
      </c>
      <c r="C8" s="20" t="s">
        <v>66</v>
      </c>
      <c r="D8" s="20" t="s">
        <v>72</v>
      </c>
      <c r="E8" s="20" t="s">
        <v>87</v>
      </c>
      <c r="F8" s="20"/>
      <c r="G8" s="23"/>
      <c r="H8" s="25">
        <v>46</v>
      </c>
      <c r="I8" s="20" t="s">
        <v>90</v>
      </c>
      <c r="J8" s="20" t="s">
        <v>95</v>
      </c>
      <c r="K8" s="20" t="s">
        <v>59</v>
      </c>
    </row>
    <row r="9" spans="1:11" ht="35.1" customHeight="1" x14ac:dyDescent="0.15">
      <c r="A9" s="49">
        <v>2</v>
      </c>
      <c r="B9" s="22" t="s">
        <v>112</v>
      </c>
      <c r="C9" s="20" t="s">
        <v>66</v>
      </c>
      <c r="D9" s="24" t="s">
        <v>73</v>
      </c>
      <c r="E9" s="24" t="s">
        <v>86</v>
      </c>
      <c r="F9" s="24"/>
      <c r="G9" s="24"/>
      <c r="H9" s="24" t="s">
        <v>154</v>
      </c>
      <c r="I9" s="24" t="s">
        <v>91</v>
      </c>
      <c r="J9" s="20" t="s">
        <v>96</v>
      </c>
      <c r="K9" s="20" t="s">
        <v>59</v>
      </c>
    </row>
    <row r="10" spans="1:11" ht="35.1" customHeight="1" x14ac:dyDescent="0.15">
      <c r="A10" s="96">
        <v>3</v>
      </c>
      <c r="B10" s="94" t="s">
        <v>113</v>
      </c>
      <c r="C10" s="95" t="s">
        <v>66</v>
      </c>
      <c r="D10" s="87" t="s">
        <v>74</v>
      </c>
      <c r="E10" s="87" t="s">
        <v>55</v>
      </c>
      <c r="F10" s="39" t="s">
        <v>118</v>
      </c>
      <c r="G10" s="40">
        <v>17.7</v>
      </c>
      <c r="H10" s="40" t="s">
        <v>152</v>
      </c>
      <c r="I10" s="92" t="s">
        <v>122</v>
      </c>
      <c r="J10" s="93" t="s">
        <v>123</v>
      </c>
      <c r="K10" s="87" t="s">
        <v>124</v>
      </c>
    </row>
    <row r="11" spans="1:11" ht="35.1" customHeight="1" x14ac:dyDescent="0.15">
      <c r="A11" s="97"/>
      <c r="B11" s="94"/>
      <c r="C11" s="95"/>
      <c r="D11" s="87"/>
      <c r="E11" s="87"/>
      <c r="F11" s="39" t="s">
        <v>121</v>
      </c>
      <c r="G11" s="40">
        <v>5.8</v>
      </c>
      <c r="H11" s="40" t="s">
        <v>152</v>
      </c>
      <c r="I11" s="92"/>
      <c r="J11" s="93"/>
      <c r="K11" s="87"/>
    </row>
    <row r="12" spans="1:11" ht="35.1" customHeight="1" x14ac:dyDescent="0.15">
      <c r="A12" s="97"/>
      <c r="B12" s="22" t="s">
        <v>159</v>
      </c>
      <c r="C12" s="20" t="s">
        <v>66</v>
      </c>
      <c r="D12" s="20" t="s">
        <v>75</v>
      </c>
      <c r="E12" s="20" t="s">
        <v>86</v>
      </c>
      <c r="F12" s="19"/>
      <c r="G12" s="38"/>
      <c r="H12" s="38" t="s">
        <v>152</v>
      </c>
      <c r="I12" s="19" t="s">
        <v>92</v>
      </c>
      <c r="J12" s="20" t="s">
        <v>97</v>
      </c>
      <c r="K12" s="20" t="s">
        <v>59</v>
      </c>
    </row>
    <row r="13" spans="1:11" ht="35.1" customHeight="1" x14ac:dyDescent="0.15">
      <c r="A13" s="97"/>
      <c r="B13" s="22" t="s">
        <v>195</v>
      </c>
      <c r="C13" s="20" t="s">
        <v>66</v>
      </c>
      <c r="D13" s="20" t="s">
        <v>76</v>
      </c>
      <c r="E13" s="20" t="s">
        <v>86</v>
      </c>
      <c r="F13" s="19"/>
      <c r="G13" s="38"/>
      <c r="H13" s="25">
        <v>44</v>
      </c>
      <c r="I13" s="19" t="s">
        <v>92</v>
      </c>
      <c r="J13" s="20" t="s">
        <v>97</v>
      </c>
      <c r="K13" s="20" t="s">
        <v>59</v>
      </c>
    </row>
    <row r="14" spans="1:11" ht="35.1" customHeight="1" x14ac:dyDescent="0.15">
      <c r="A14" s="97"/>
      <c r="B14" s="94" t="s">
        <v>196</v>
      </c>
      <c r="C14" s="20" t="s">
        <v>66</v>
      </c>
      <c r="D14" s="20" t="s">
        <v>77</v>
      </c>
      <c r="E14" s="20" t="s">
        <v>87</v>
      </c>
      <c r="F14" s="19"/>
      <c r="G14" s="38"/>
      <c r="H14" s="25">
        <v>39</v>
      </c>
      <c r="I14" s="19" t="s">
        <v>90</v>
      </c>
      <c r="J14" s="20" t="s">
        <v>95</v>
      </c>
      <c r="K14" s="20" t="s">
        <v>59</v>
      </c>
    </row>
    <row r="15" spans="1:11" ht="35.1" customHeight="1" x14ac:dyDescent="0.15">
      <c r="A15" s="97"/>
      <c r="B15" s="94"/>
      <c r="C15" s="20" t="s">
        <v>66</v>
      </c>
      <c r="D15" s="20" t="s">
        <v>155</v>
      </c>
      <c r="E15" s="20" t="s">
        <v>156</v>
      </c>
      <c r="F15" s="19"/>
      <c r="G15" s="38"/>
      <c r="H15" s="25">
        <v>10</v>
      </c>
      <c r="I15" s="19" t="s">
        <v>157</v>
      </c>
      <c r="J15" s="20" t="s">
        <v>158</v>
      </c>
      <c r="K15" s="20" t="s">
        <v>59</v>
      </c>
    </row>
    <row r="16" spans="1:11" ht="35.1" customHeight="1" x14ac:dyDescent="0.15">
      <c r="A16" s="97"/>
      <c r="B16" s="22" t="s">
        <v>197</v>
      </c>
      <c r="C16" s="20" t="s">
        <v>66</v>
      </c>
      <c r="D16" s="20" t="s">
        <v>78</v>
      </c>
      <c r="E16" s="20" t="s">
        <v>87</v>
      </c>
      <c r="F16" s="19"/>
      <c r="G16" s="38"/>
      <c r="H16" s="25">
        <v>7</v>
      </c>
      <c r="I16" s="19" t="s">
        <v>90</v>
      </c>
      <c r="J16" s="20" t="s">
        <v>95</v>
      </c>
      <c r="K16" s="20" t="s">
        <v>59</v>
      </c>
    </row>
    <row r="17" spans="1:11" ht="35.1" customHeight="1" x14ac:dyDescent="0.15">
      <c r="A17" s="98"/>
      <c r="B17" s="22" t="s">
        <v>198</v>
      </c>
      <c r="C17" s="20" t="s">
        <v>66</v>
      </c>
      <c r="D17" s="20" t="s">
        <v>79</v>
      </c>
      <c r="E17" s="20" t="s">
        <v>87</v>
      </c>
      <c r="F17" s="19"/>
      <c r="G17" s="38"/>
      <c r="H17" s="25">
        <v>32</v>
      </c>
      <c r="I17" s="19" t="s">
        <v>90</v>
      </c>
      <c r="J17" s="20" t="s">
        <v>95</v>
      </c>
      <c r="K17" s="20" t="s">
        <v>59</v>
      </c>
    </row>
    <row r="18" spans="1:11" ht="35.1" customHeight="1" x14ac:dyDescent="0.15">
      <c r="A18" s="89">
        <v>4</v>
      </c>
      <c r="B18" s="22" t="s">
        <v>114</v>
      </c>
      <c r="C18" s="20" t="s">
        <v>66</v>
      </c>
      <c r="D18" s="20" t="s">
        <v>81</v>
      </c>
      <c r="E18" s="20" t="s">
        <v>86</v>
      </c>
      <c r="F18" s="20"/>
      <c r="G18" s="38"/>
      <c r="H18" s="25">
        <v>3</v>
      </c>
      <c r="I18" s="20" t="s">
        <v>80</v>
      </c>
      <c r="J18" s="20" t="s">
        <v>98</v>
      </c>
      <c r="K18" s="20" t="s">
        <v>59</v>
      </c>
    </row>
    <row r="19" spans="1:11" ht="35.1" customHeight="1" x14ac:dyDescent="0.15">
      <c r="A19" s="89"/>
      <c r="B19" s="94" t="s">
        <v>199</v>
      </c>
      <c r="C19" s="87" t="s">
        <v>66</v>
      </c>
      <c r="D19" s="93" t="s">
        <v>80</v>
      </c>
      <c r="E19" s="93" t="s">
        <v>55</v>
      </c>
      <c r="F19" s="43" t="s">
        <v>125</v>
      </c>
      <c r="G19" s="44">
        <v>27.9</v>
      </c>
      <c r="H19" s="48" t="s">
        <v>152</v>
      </c>
      <c r="I19" s="93" t="s">
        <v>127</v>
      </c>
      <c r="J19" s="87" t="s">
        <v>128</v>
      </c>
      <c r="K19" s="87" t="s">
        <v>111</v>
      </c>
    </row>
    <row r="20" spans="1:11" ht="35.1" customHeight="1" x14ac:dyDescent="0.15">
      <c r="A20" s="89"/>
      <c r="B20" s="94"/>
      <c r="C20" s="87"/>
      <c r="D20" s="93"/>
      <c r="E20" s="93"/>
      <c r="F20" s="43" t="s">
        <v>126</v>
      </c>
      <c r="G20" s="44">
        <v>9.6</v>
      </c>
      <c r="H20" s="48" t="s">
        <v>152</v>
      </c>
      <c r="I20" s="93"/>
      <c r="J20" s="87"/>
      <c r="K20" s="87"/>
    </row>
    <row r="21" spans="1:11" ht="35.1" customHeight="1" x14ac:dyDescent="0.15">
      <c r="A21" s="89"/>
      <c r="B21" s="22" t="s">
        <v>200</v>
      </c>
      <c r="C21" s="20" t="s">
        <v>66</v>
      </c>
      <c r="D21" s="20" t="s">
        <v>82</v>
      </c>
      <c r="E21" s="20" t="s">
        <v>87</v>
      </c>
      <c r="F21" s="19"/>
      <c r="G21" s="38"/>
      <c r="H21" s="25">
        <v>21</v>
      </c>
      <c r="I21" s="19" t="s">
        <v>89</v>
      </c>
      <c r="J21" s="20" t="s">
        <v>95</v>
      </c>
      <c r="K21" s="20" t="s">
        <v>59</v>
      </c>
    </row>
    <row r="22" spans="1:11" ht="35.1" customHeight="1" x14ac:dyDescent="0.15">
      <c r="A22" s="89">
        <v>5</v>
      </c>
      <c r="B22" s="22" t="s">
        <v>115</v>
      </c>
      <c r="C22" s="20" t="s">
        <v>66</v>
      </c>
      <c r="D22" s="20" t="s">
        <v>83</v>
      </c>
      <c r="E22" s="20" t="s">
        <v>86</v>
      </c>
      <c r="F22" s="19"/>
      <c r="G22" s="38"/>
      <c r="H22" s="25">
        <v>30</v>
      </c>
      <c r="I22" s="19" t="s">
        <v>93</v>
      </c>
      <c r="J22" s="20" t="s">
        <v>99</v>
      </c>
      <c r="K22" s="20" t="s">
        <v>59</v>
      </c>
    </row>
    <row r="23" spans="1:11" ht="35.1" customHeight="1" x14ac:dyDescent="0.15">
      <c r="A23" s="89"/>
      <c r="B23" s="22" t="s">
        <v>201</v>
      </c>
      <c r="C23" s="20" t="s">
        <v>66</v>
      </c>
      <c r="D23" s="20" t="s">
        <v>84</v>
      </c>
      <c r="E23" s="20" t="s">
        <v>55</v>
      </c>
      <c r="F23" s="19"/>
      <c r="G23" s="38"/>
      <c r="H23" s="25" t="s">
        <v>152</v>
      </c>
      <c r="I23" s="19" t="s">
        <v>93</v>
      </c>
      <c r="J23" s="20" t="s">
        <v>99</v>
      </c>
      <c r="K23" s="20" t="s">
        <v>59</v>
      </c>
    </row>
    <row r="24" spans="1:11" ht="35.1" customHeight="1" x14ac:dyDescent="0.15">
      <c r="A24" s="89"/>
      <c r="B24" s="94" t="s">
        <v>202</v>
      </c>
      <c r="C24" s="87" t="s">
        <v>66</v>
      </c>
      <c r="D24" s="87" t="s">
        <v>85</v>
      </c>
      <c r="E24" s="87" t="s">
        <v>145</v>
      </c>
      <c r="F24" s="39" t="s">
        <v>118</v>
      </c>
      <c r="G24" s="40" t="s">
        <v>130</v>
      </c>
      <c r="H24" s="47" t="s">
        <v>152</v>
      </c>
      <c r="I24" s="87" t="s">
        <v>132</v>
      </c>
      <c r="J24" s="87" t="s">
        <v>133</v>
      </c>
      <c r="K24" s="87" t="s">
        <v>111</v>
      </c>
    </row>
    <row r="25" spans="1:11" ht="35.1" customHeight="1" x14ac:dyDescent="0.15">
      <c r="A25" s="89"/>
      <c r="B25" s="94"/>
      <c r="C25" s="87"/>
      <c r="D25" s="87"/>
      <c r="E25" s="87"/>
      <c r="F25" s="39" t="s">
        <v>129</v>
      </c>
      <c r="G25" s="40" t="s">
        <v>131</v>
      </c>
      <c r="H25" s="47" t="s">
        <v>152</v>
      </c>
      <c r="I25" s="87"/>
      <c r="J25" s="87"/>
      <c r="K25" s="87"/>
    </row>
    <row r="26" spans="1:11" ht="35.1" customHeight="1" x14ac:dyDescent="0.15">
      <c r="A26" s="89"/>
      <c r="B26" s="22" t="s">
        <v>203</v>
      </c>
      <c r="C26" s="20" t="s">
        <v>66</v>
      </c>
      <c r="D26" s="20" t="s">
        <v>100</v>
      </c>
      <c r="E26" s="20" t="s">
        <v>87</v>
      </c>
      <c r="F26" s="20"/>
      <c r="G26" s="38"/>
      <c r="H26" s="25">
        <v>1</v>
      </c>
      <c r="I26" s="20" t="s">
        <v>90</v>
      </c>
      <c r="J26" s="20" t="s">
        <v>95</v>
      </c>
      <c r="K26" s="20" t="s">
        <v>59</v>
      </c>
    </row>
    <row r="27" spans="1:11" ht="35.1" customHeight="1" x14ac:dyDescent="0.15">
      <c r="A27" s="89">
        <v>6</v>
      </c>
      <c r="B27" s="22" t="s">
        <v>144</v>
      </c>
      <c r="C27" s="20" t="s">
        <v>66</v>
      </c>
      <c r="D27" s="20" t="s">
        <v>101</v>
      </c>
      <c r="E27" s="20" t="s">
        <v>86</v>
      </c>
      <c r="F27" s="20"/>
      <c r="G27" s="38"/>
      <c r="H27" s="25">
        <v>42</v>
      </c>
      <c r="I27" s="19" t="s">
        <v>117</v>
      </c>
      <c r="J27" s="20" t="s">
        <v>109</v>
      </c>
      <c r="K27" s="20" t="s">
        <v>59</v>
      </c>
    </row>
    <row r="28" spans="1:11" ht="35.1" customHeight="1" x14ac:dyDescent="0.15">
      <c r="A28" s="89"/>
      <c r="B28" s="94" t="s">
        <v>204</v>
      </c>
      <c r="C28" s="87" t="s">
        <v>66</v>
      </c>
      <c r="D28" s="87" t="s">
        <v>102</v>
      </c>
      <c r="E28" s="87" t="s">
        <v>55</v>
      </c>
      <c r="F28" s="41" t="s">
        <v>134</v>
      </c>
      <c r="G28" s="40">
        <v>28.09</v>
      </c>
      <c r="H28" s="47" t="s">
        <v>152</v>
      </c>
      <c r="I28" s="87" t="s">
        <v>136</v>
      </c>
      <c r="J28" s="87" t="s">
        <v>137</v>
      </c>
      <c r="K28" s="87" t="s">
        <v>124</v>
      </c>
    </row>
    <row r="29" spans="1:11" ht="35.1" customHeight="1" x14ac:dyDescent="0.15">
      <c r="A29" s="89"/>
      <c r="B29" s="94"/>
      <c r="C29" s="87"/>
      <c r="D29" s="87"/>
      <c r="E29" s="87"/>
      <c r="F29" s="41" t="s">
        <v>135</v>
      </c>
      <c r="G29" s="40">
        <v>14.6</v>
      </c>
      <c r="H29" s="47" t="s">
        <v>152</v>
      </c>
      <c r="I29" s="87"/>
      <c r="J29" s="87"/>
      <c r="K29" s="87"/>
    </row>
    <row r="30" spans="1:11" ht="35.1" customHeight="1" x14ac:dyDescent="0.15">
      <c r="A30" s="89"/>
      <c r="B30" s="94"/>
      <c r="C30" s="87"/>
      <c r="D30" s="87"/>
      <c r="E30" s="87"/>
      <c r="F30" s="41" t="s">
        <v>134</v>
      </c>
      <c r="G30" s="40">
        <v>23.5</v>
      </c>
      <c r="H30" s="47" t="s">
        <v>152</v>
      </c>
      <c r="I30" s="39" t="s">
        <v>136</v>
      </c>
      <c r="J30" s="39" t="s">
        <v>140</v>
      </c>
      <c r="K30" s="39" t="s">
        <v>141</v>
      </c>
    </row>
    <row r="31" spans="1:11" ht="35.1" customHeight="1" x14ac:dyDescent="0.15">
      <c r="A31" s="89"/>
      <c r="B31" s="94"/>
      <c r="C31" s="87"/>
      <c r="D31" s="87"/>
      <c r="E31" s="87"/>
      <c r="F31" s="41" t="s">
        <v>138</v>
      </c>
      <c r="G31" s="40">
        <v>52.53</v>
      </c>
      <c r="H31" s="47" t="s">
        <v>152</v>
      </c>
      <c r="I31" s="41" t="s">
        <v>117</v>
      </c>
      <c r="J31" s="39" t="s">
        <v>139</v>
      </c>
      <c r="K31" s="39" t="s">
        <v>111</v>
      </c>
    </row>
    <row r="32" spans="1:11" ht="35.1" customHeight="1" x14ac:dyDescent="0.15">
      <c r="A32" s="89"/>
      <c r="B32" s="22" t="s">
        <v>205</v>
      </c>
      <c r="C32" s="20" t="s">
        <v>66</v>
      </c>
      <c r="D32" s="20" t="s">
        <v>103</v>
      </c>
      <c r="E32" s="20" t="s">
        <v>55</v>
      </c>
      <c r="F32" s="19"/>
      <c r="G32" s="23"/>
      <c r="H32" s="25" t="s">
        <v>152</v>
      </c>
      <c r="I32" s="20" t="s">
        <v>90</v>
      </c>
      <c r="J32" s="20" t="s">
        <v>95</v>
      </c>
      <c r="K32" s="20" t="s">
        <v>59</v>
      </c>
    </row>
    <row r="33" spans="1:12" ht="35.1" customHeight="1" x14ac:dyDescent="0.15">
      <c r="A33" s="89"/>
      <c r="B33" s="22" t="s">
        <v>206</v>
      </c>
      <c r="C33" s="20" t="s">
        <v>66</v>
      </c>
      <c r="D33" s="20" t="s">
        <v>104</v>
      </c>
      <c r="E33" s="20" t="s">
        <v>86</v>
      </c>
      <c r="F33" s="19"/>
      <c r="G33" s="23"/>
      <c r="H33" s="25">
        <v>42</v>
      </c>
      <c r="I33" s="20" t="s">
        <v>90</v>
      </c>
      <c r="J33" s="20" t="s">
        <v>95</v>
      </c>
      <c r="K33" s="20" t="s">
        <v>59</v>
      </c>
    </row>
    <row r="34" spans="1:12" ht="35.1" customHeight="1" x14ac:dyDescent="0.15">
      <c r="A34" s="89"/>
      <c r="B34" s="22" t="s">
        <v>207</v>
      </c>
      <c r="C34" s="20" t="s">
        <v>66</v>
      </c>
      <c r="D34" s="20" t="s">
        <v>105</v>
      </c>
      <c r="E34" s="20" t="s">
        <v>86</v>
      </c>
      <c r="F34" s="19"/>
      <c r="G34" s="23"/>
      <c r="H34" s="25">
        <v>5</v>
      </c>
      <c r="I34" s="19" t="s">
        <v>108</v>
      </c>
      <c r="J34" s="20" t="s">
        <v>110</v>
      </c>
      <c r="K34" s="20" t="s">
        <v>59</v>
      </c>
    </row>
    <row r="35" spans="1:12" ht="35.1" customHeight="1" x14ac:dyDescent="0.15">
      <c r="A35" s="89"/>
      <c r="B35" s="22" t="s">
        <v>208</v>
      </c>
      <c r="C35" s="20" t="s">
        <v>66</v>
      </c>
      <c r="D35" s="20" t="s">
        <v>106</v>
      </c>
      <c r="E35" s="20" t="s">
        <v>87</v>
      </c>
      <c r="F35" s="20"/>
      <c r="G35" s="23"/>
      <c r="H35" s="25">
        <v>22</v>
      </c>
      <c r="I35" s="19" t="s">
        <v>90</v>
      </c>
      <c r="J35" s="20" t="s">
        <v>95</v>
      </c>
      <c r="K35" s="20" t="s">
        <v>59</v>
      </c>
    </row>
    <row r="36" spans="1:12" ht="35.1" customHeight="1" x14ac:dyDescent="0.15">
      <c r="A36" s="89"/>
      <c r="B36" s="22" t="s">
        <v>209</v>
      </c>
      <c r="C36" s="20" t="s">
        <v>66</v>
      </c>
      <c r="D36" s="20" t="s">
        <v>107</v>
      </c>
      <c r="E36" s="20" t="s">
        <v>87</v>
      </c>
      <c r="F36" s="20"/>
      <c r="G36" s="23"/>
      <c r="H36" s="25">
        <v>30</v>
      </c>
      <c r="I36" s="20" t="s">
        <v>90</v>
      </c>
      <c r="J36" s="20" t="s">
        <v>95</v>
      </c>
      <c r="K36" s="20" t="s">
        <v>59</v>
      </c>
    </row>
    <row r="37" spans="1:12" ht="35.1" customHeight="1" x14ac:dyDescent="0.15">
      <c r="A37" s="89">
        <v>7</v>
      </c>
      <c r="B37" s="22" t="s">
        <v>210</v>
      </c>
      <c r="C37" s="20" t="s">
        <v>66</v>
      </c>
      <c r="D37" s="20" t="s">
        <v>146</v>
      </c>
      <c r="E37" s="20" t="s">
        <v>147</v>
      </c>
      <c r="F37" s="20"/>
      <c r="G37" s="38"/>
      <c r="H37" s="25">
        <v>104</v>
      </c>
      <c r="I37" s="19" t="s">
        <v>150</v>
      </c>
      <c r="J37" s="20" t="s">
        <v>95</v>
      </c>
      <c r="K37" s="20" t="s">
        <v>59</v>
      </c>
    </row>
    <row r="38" spans="1:12" ht="35.1" customHeight="1" x14ac:dyDescent="0.15">
      <c r="A38" s="89"/>
      <c r="B38" s="22" t="s">
        <v>211</v>
      </c>
      <c r="C38" s="20" t="s">
        <v>66</v>
      </c>
      <c r="D38" s="20" t="s">
        <v>148</v>
      </c>
      <c r="E38" s="20" t="s">
        <v>145</v>
      </c>
      <c r="F38" s="19"/>
      <c r="G38" s="38"/>
      <c r="H38" s="25">
        <v>9</v>
      </c>
      <c r="I38" s="20" t="s">
        <v>151</v>
      </c>
      <c r="J38" s="20" t="s">
        <v>95</v>
      </c>
      <c r="K38" s="20" t="s">
        <v>59</v>
      </c>
    </row>
    <row r="39" spans="1:12" ht="35.1" customHeight="1" x14ac:dyDescent="0.15">
      <c r="A39" s="45"/>
      <c r="B39" s="30"/>
      <c r="C39" s="27"/>
      <c r="D39" s="27"/>
      <c r="E39" s="27"/>
      <c r="F39" s="29"/>
      <c r="G39" s="46"/>
      <c r="H39" s="46"/>
      <c r="I39" s="27"/>
      <c r="J39" s="27"/>
      <c r="K39" s="27"/>
    </row>
    <row r="40" spans="1:12" ht="35.1" customHeight="1" x14ac:dyDescent="0.15">
      <c r="A40" s="45"/>
      <c r="B40" s="30"/>
      <c r="C40" s="27"/>
      <c r="D40" s="27"/>
      <c r="E40" s="27"/>
      <c r="F40" s="29"/>
      <c r="G40" s="46"/>
      <c r="H40" s="46"/>
      <c r="I40" s="29"/>
      <c r="J40" s="27"/>
      <c r="K40" s="27"/>
      <c r="L40" s="21" t="s">
        <v>116</v>
      </c>
    </row>
    <row r="41" spans="1:12" ht="35.1" customHeight="1" x14ac:dyDescent="0.15">
      <c r="B41" s="30"/>
      <c r="C41" s="27"/>
      <c r="D41" s="27"/>
      <c r="E41" s="27"/>
      <c r="F41" s="29"/>
      <c r="G41" s="28"/>
      <c r="H41" s="28"/>
      <c r="I41" s="27"/>
      <c r="J41" s="27"/>
      <c r="K41" s="27"/>
    </row>
    <row r="42" spans="1:12" ht="35.1" customHeight="1" x14ac:dyDescent="0.15">
      <c r="B42" s="30"/>
      <c r="C42" s="27"/>
      <c r="D42" s="27"/>
      <c r="E42" s="27"/>
      <c r="F42" s="29"/>
      <c r="G42" s="28"/>
      <c r="H42" s="28"/>
      <c r="I42" s="27"/>
      <c r="J42" s="27"/>
      <c r="K42" s="27"/>
    </row>
    <row r="43" spans="1:12" ht="35.1" customHeight="1" x14ac:dyDescent="0.15">
      <c r="B43" s="30"/>
      <c r="C43" s="27"/>
      <c r="D43" s="27"/>
      <c r="E43" s="27"/>
      <c r="F43" s="29"/>
      <c r="G43" s="28"/>
      <c r="H43" s="28"/>
      <c r="I43" s="29"/>
      <c r="J43" s="27"/>
      <c r="K43" s="27"/>
    </row>
    <row r="44" spans="1:12" ht="35.1" customHeight="1" x14ac:dyDescent="0.15">
      <c r="B44" s="30"/>
      <c r="C44" s="27"/>
      <c r="D44" s="27"/>
      <c r="E44" s="27"/>
      <c r="F44" s="27"/>
      <c r="G44" s="28"/>
      <c r="H44" s="28"/>
      <c r="I44" s="29"/>
      <c r="J44" s="27"/>
      <c r="K44" s="27"/>
    </row>
    <row r="45" spans="1:12" ht="35.1" customHeight="1" x14ac:dyDescent="0.15">
      <c r="B45" s="30"/>
      <c r="C45" s="27"/>
      <c r="D45" s="27"/>
      <c r="E45" s="27"/>
      <c r="F45" s="27"/>
      <c r="G45" s="28"/>
      <c r="H45" s="28"/>
      <c r="I45" s="27"/>
      <c r="J45" s="27"/>
      <c r="K45" s="27"/>
    </row>
    <row r="46" spans="1:12" ht="35.1" customHeight="1" x14ac:dyDescent="0.15">
      <c r="B46" s="26"/>
      <c r="C46" s="27"/>
      <c r="D46" s="29"/>
      <c r="E46" s="27"/>
      <c r="F46" s="29"/>
      <c r="G46" s="28"/>
      <c r="H46" s="28"/>
      <c r="I46" s="27"/>
      <c r="J46" s="27"/>
      <c r="K46" s="36"/>
    </row>
    <row r="47" spans="1:12" ht="35.1" customHeight="1" x14ac:dyDescent="0.15">
      <c r="B47" s="26"/>
      <c r="C47" s="27"/>
      <c r="D47" s="29"/>
      <c r="E47" s="27"/>
      <c r="F47" s="29"/>
      <c r="G47" s="29"/>
      <c r="H47" s="29"/>
      <c r="I47" s="27"/>
      <c r="J47" s="27"/>
      <c r="K47" s="36"/>
    </row>
    <row r="48" spans="1:12" ht="35.1" customHeight="1" x14ac:dyDescent="0.15">
      <c r="B48" s="26"/>
      <c r="C48" s="27"/>
      <c r="D48" s="29"/>
      <c r="E48" s="27"/>
      <c r="F48" s="29"/>
      <c r="G48" s="29"/>
      <c r="H48" s="29"/>
      <c r="I48" s="27"/>
      <c r="J48" s="27"/>
      <c r="K48" s="36"/>
    </row>
    <row r="49" spans="2:11" ht="35.1" customHeight="1" x14ac:dyDescent="0.15">
      <c r="B49" s="26"/>
      <c r="C49" s="27"/>
      <c r="D49" s="29"/>
      <c r="E49" s="27"/>
      <c r="F49" s="29"/>
      <c r="G49" s="28"/>
      <c r="H49" s="28"/>
      <c r="I49" s="27"/>
      <c r="J49" s="27"/>
      <c r="K49" s="36"/>
    </row>
    <row r="50" spans="2:11" ht="35.1" customHeight="1" x14ac:dyDescent="0.15">
      <c r="B50" s="26"/>
      <c r="C50" s="27"/>
      <c r="D50" s="27"/>
      <c r="E50" s="27"/>
      <c r="F50" s="29"/>
      <c r="G50" s="28"/>
      <c r="H50" s="28"/>
      <c r="I50" s="27"/>
      <c r="J50" s="27"/>
      <c r="K50" s="36"/>
    </row>
    <row r="51" spans="2:11" ht="35.1" customHeight="1" x14ac:dyDescent="0.15">
      <c r="B51" s="26"/>
      <c r="C51" s="27"/>
      <c r="D51" s="27"/>
      <c r="E51" s="27"/>
      <c r="F51" s="27"/>
      <c r="G51" s="28"/>
      <c r="H51" s="28"/>
      <c r="I51" s="27"/>
      <c r="J51" s="27"/>
      <c r="K51" s="36"/>
    </row>
    <row r="52" spans="2:11" ht="35.1" hidden="1" customHeight="1" x14ac:dyDescent="0.15">
      <c r="B52" s="31"/>
      <c r="C52" s="32"/>
      <c r="D52" s="32"/>
      <c r="E52" s="32"/>
      <c r="F52" s="32"/>
      <c r="G52" s="32"/>
      <c r="H52" s="32"/>
      <c r="I52" s="32"/>
      <c r="J52" s="32"/>
      <c r="K52" s="32"/>
    </row>
    <row r="53" spans="2:11" ht="35.1" customHeight="1" x14ac:dyDescent="0.15">
      <c r="B53" s="26"/>
      <c r="C53" s="27"/>
      <c r="D53" s="27"/>
      <c r="E53" s="27"/>
      <c r="F53" s="29"/>
      <c r="G53" s="27"/>
      <c r="H53" s="27"/>
      <c r="I53" s="27"/>
      <c r="J53" s="27"/>
      <c r="K53" s="27"/>
    </row>
    <row r="54" spans="2:11" ht="35.1" customHeight="1" x14ac:dyDescent="0.15">
      <c r="B54" s="26"/>
      <c r="C54" s="27"/>
      <c r="D54" s="27"/>
      <c r="E54" s="27"/>
      <c r="F54" s="29"/>
      <c r="G54" s="27"/>
      <c r="H54" s="27"/>
      <c r="I54" s="27"/>
      <c r="J54" s="27"/>
      <c r="K54" s="36"/>
    </row>
    <row r="55" spans="2:11" ht="35.1" customHeight="1" x14ac:dyDescent="0.15">
      <c r="B55" s="26"/>
      <c r="C55" s="27"/>
      <c r="D55" s="27"/>
      <c r="E55" s="27"/>
      <c r="F55" s="27"/>
      <c r="G55" s="29"/>
      <c r="H55" s="29"/>
      <c r="I55" s="27"/>
      <c r="J55" s="27"/>
      <c r="K55" s="36"/>
    </row>
    <row r="56" spans="2:11" ht="35.1" customHeight="1" x14ac:dyDescent="0.15">
      <c r="B56" s="31"/>
      <c r="C56" s="32"/>
      <c r="D56" s="32"/>
      <c r="E56" s="32"/>
      <c r="F56" s="33"/>
      <c r="G56" s="34"/>
      <c r="H56" s="34"/>
      <c r="I56" s="32"/>
      <c r="J56" s="32"/>
      <c r="K56" s="36"/>
    </row>
    <row r="57" spans="2:11" ht="35.1" customHeight="1" x14ac:dyDescent="0.15">
      <c r="B57" s="31"/>
      <c r="C57" s="32"/>
      <c r="D57" s="32"/>
      <c r="E57" s="32"/>
      <c r="F57" s="33"/>
      <c r="G57" s="34"/>
      <c r="H57" s="34"/>
      <c r="I57" s="32"/>
      <c r="J57" s="32"/>
      <c r="K57" s="37"/>
    </row>
    <row r="58" spans="2:11" ht="35.1" customHeight="1" x14ac:dyDescent="0.15">
      <c r="B58" s="31"/>
      <c r="C58" s="32"/>
      <c r="D58" s="32"/>
      <c r="E58" s="32"/>
      <c r="F58" s="33"/>
      <c r="G58" s="34"/>
      <c r="H58" s="34"/>
      <c r="I58" s="32"/>
      <c r="J58" s="32"/>
      <c r="K58" s="36"/>
    </row>
    <row r="59" spans="2:11" ht="35.1" customHeight="1" x14ac:dyDescent="0.15">
      <c r="B59" s="31"/>
      <c r="C59" s="32"/>
      <c r="D59" s="32"/>
      <c r="E59" s="32"/>
      <c r="F59" s="33"/>
      <c r="G59" s="34"/>
      <c r="H59" s="34"/>
      <c r="I59" s="32"/>
      <c r="J59" s="32"/>
      <c r="K59" s="37"/>
    </row>
    <row r="60" spans="2:11" ht="35.1" customHeight="1" x14ac:dyDescent="0.15">
      <c r="B60" s="31"/>
      <c r="C60" s="32"/>
      <c r="D60" s="32"/>
      <c r="E60" s="32"/>
      <c r="F60" s="33"/>
      <c r="G60" s="34"/>
      <c r="H60" s="34"/>
      <c r="I60" s="32"/>
      <c r="J60" s="32"/>
      <c r="K60" s="37"/>
    </row>
    <row r="61" spans="2:11" ht="35.1" customHeight="1" x14ac:dyDescent="0.15">
      <c r="B61" s="31"/>
      <c r="C61" s="32"/>
      <c r="D61" s="32"/>
      <c r="E61" s="32"/>
      <c r="F61" s="33"/>
      <c r="G61" s="34"/>
      <c r="H61" s="34"/>
      <c r="I61" s="32"/>
      <c r="J61" s="32"/>
      <c r="K61" s="37"/>
    </row>
    <row r="62" spans="2:11" ht="35.1" customHeight="1" x14ac:dyDescent="0.15">
      <c r="B62" s="31"/>
      <c r="C62" s="32"/>
      <c r="D62" s="33"/>
      <c r="E62" s="32"/>
      <c r="F62" s="33"/>
      <c r="G62" s="34"/>
      <c r="H62" s="34"/>
      <c r="I62" s="33"/>
      <c r="J62" s="32"/>
      <c r="K62" s="36"/>
    </row>
    <row r="63" spans="2:11" ht="35.1" customHeight="1" x14ac:dyDescent="0.15">
      <c r="B63" s="31"/>
      <c r="C63" s="32"/>
      <c r="D63" s="33"/>
      <c r="E63" s="32"/>
      <c r="F63" s="33"/>
      <c r="G63" s="34"/>
      <c r="H63" s="34"/>
      <c r="I63" s="33"/>
      <c r="J63" s="32"/>
      <c r="K63" s="37"/>
    </row>
    <row r="64" spans="2:11" ht="35.1" customHeight="1" x14ac:dyDescent="0.15">
      <c r="B64" s="31"/>
      <c r="C64" s="32"/>
      <c r="D64" s="33"/>
      <c r="E64" s="32"/>
      <c r="F64" s="33"/>
      <c r="G64" s="34"/>
      <c r="H64" s="34"/>
      <c r="I64" s="33"/>
      <c r="J64" s="32"/>
      <c r="K64" s="37"/>
    </row>
    <row r="65" spans="4:4" ht="35.1" customHeight="1" x14ac:dyDescent="0.15">
      <c r="D65" s="35"/>
    </row>
    <row r="66" spans="4:4" ht="35.1" customHeight="1" x14ac:dyDescent="0.15"/>
    <row r="67" spans="4:4" ht="35.1" customHeight="1" x14ac:dyDescent="0.15"/>
    <row r="68" spans="4:4" ht="35.1" customHeight="1" x14ac:dyDescent="0.15"/>
    <row r="69" spans="4:4" ht="35.1" customHeight="1" x14ac:dyDescent="0.15"/>
    <row r="70" spans="4:4" ht="35.1" customHeight="1" x14ac:dyDescent="0.15"/>
    <row r="71" spans="4:4" ht="35.1" customHeight="1" x14ac:dyDescent="0.15"/>
    <row r="72" spans="4:4" ht="35.1" customHeight="1" x14ac:dyDescent="0.15"/>
    <row r="73" spans="4:4" ht="35.1" customHeight="1" x14ac:dyDescent="0.15"/>
    <row r="74" spans="4:4" ht="35.1" customHeight="1" x14ac:dyDescent="0.15"/>
    <row r="75" spans="4:4" ht="35.1" customHeight="1" x14ac:dyDescent="0.15"/>
    <row r="76" spans="4:4" ht="39.950000000000003" customHeight="1" x14ac:dyDescent="0.15"/>
    <row r="77" spans="4:4" ht="39.950000000000003" customHeight="1" x14ac:dyDescent="0.15"/>
    <row r="78" spans="4:4" ht="39.950000000000003" customHeight="1" x14ac:dyDescent="0.15"/>
    <row r="79" spans="4:4" ht="39.950000000000003" customHeight="1" x14ac:dyDescent="0.15"/>
    <row r="80" spans="4:4" ht="39.950000000000003" customHeight="1" x14ac:dyDescent="0.15"/>
    <row r="81" ht="39.950000000000003" customHeight="1" x14ac:dyDescent="0.15"/>
    <row r="82" ht="39.950000000000003" customHeight="1" x14ac:dyDescent="0.15"/>
    <row r="83" ht="39.950000000000003" customHeight="1" x14ac:dyDescent="0.15"/>
    <row r="84" ht="39.950000000000003" customHeight="1" x14ac:dyDescent="0.15"/>
    <row r="85" ht="39.950000000000003" customHeight="1" x14ac:dyDescent="0.15"/>
    <row r="86" ht="39.950000000000003" customHeight="1" x14ac:dyDescent="0.15"/>
    <row r="87" ht="39.950000000000003" customHeight="1" x14ac:dyDescent="0.15"/>
    <row r="88" ht="39.950000000000003" customHeight="1" x14ac:dyDescent="0.15"/>
    <row r="89" ht="39.950000000000003" customHeight="1" x14ac:dyDescent="0.15"/>
    <row r="90" ht="39.950000000000003" customHeight="1" x14ac:dyDescent="0.15"/>
    <row r="91" ht="39.950000000000003" customHeight="1" x14ac:dyDescent="0.15"/>
    <row r="92" ht="39.950000000000003" customHeight="1" x14ac:dyDescent="0.15"/>
    <row r="93" ht="39.950000000000003" customHeight="1" x14ac:dyDescent="0.15"/>
    <row r="94" ht="39.950000000000003" customHeight="1" x14ac:dyDescent="0.15"/>
    <row r="95" ht="39.950000000000003" customHeight="1" x14ac:dyDescent="0.15"/>
    <row r="96" ht="39.950000000000003" customHeight="1" x14ac:dyDescent="0.15"/>
    <row r="97" ht="39.950000000000003" customHeight="1" x14ac:dyDescent="0.15"/>
    <row r="98" ht="39.950000000000003" customHeight="1" x14ac:dyDescent="0.15"/>
    <row r="99" ht="39.950000000000003" customHeight="1" x14ac:dyDescent="0.15"/>
    <row r="100" ht="39.950000000000003" customHeight="1" x14ac:dyDescent="0.15"/>
    <row r="101" ht="39.950000000000003" customHeight="1" x14ac:dyDescent="0.15"/>
    <row r="102" ht="39.950000000000003" customHeight="1" x14ac:dyDescent="0.15"/>
    <row r="103" ht="39.950000000000003" customHeight="1" x14ac:dyDescent="0.15"/>
    <row r="104" ht="39.950000000000003" customHeight="1" x14ac:dyDescent="0.15"/>
    <row r="105" ht="39.950000000000003" customHeight="1" x14ac:dyDescent="0.15"/>
    <row r="106" ht="39.950000000000003" customHeight="1" x14ac:dyDescent="0.15"/>
    <row r="107" ht="39.950000000000003" customHeight="1" x14ac:dyDescent="0.15"/>
    <row r="108" ht="39.950000000000003" customHeight="1" x14ac:dyDescent="0.15"/>
    <row r="109" ht="39.950000000000003" customHeight="1" x14ac:dyDescent="0.15"/>
    <row r="110" ht="39.950000000000003" customHeight="1" x14ac:dyDescent="0.15"/>
    <row r="111" ht="39.950000000000003" customHeight="1" x14ac:dyDescent="0.15"/>
    <row r="112" ht="39.950000000000003" customHeight="1" x14ac:dyDescent="0.15"/>
    <row r="113" ht="39.950000000000003" customHeight="1" x14ac:dyDescent="0.15"/>
    <row r="114" ht="39.950000000000003" customHeight="1" x14ac:dyDescent="0.15"/>
    <row r="115" ht="39.950000000000003" customHeight="1" x14ac:dyDescent="0.15"/>
    <row r="116" ht="39.950000000000003" customHeight="1" x14ac:dyDescent="0.15"/>
    <row r="117" ht="39.950000000000003" customHeight="1" x14ac:dyDescent="0.15"/>
    <row r="118" ht="39.950000000000003" customHeight="1" x14ac:dyDescent="0.15"/>
    <row r="119" ht="39.950000000000003" customHeight="1" x14ac:dyDescent="0.15"/>
    <row r="120" ht="39.950000000000003" customHeight="1" x14ac:dyDescent="0.15"/>
    <row r="121" ht="39.950000000000003" customHeight="1" x14ac:dyDescent="0.15"/>
    <row r="122" ht="39.950000000000003" customHeight="1" x14ac:dyDescent="0.15"/>
    <row r="123" ht="39.950000000000003" customHeight="1" x14ac:dyDescent="0.15"/>
    <row r="124" ht="39.950000000000003" customHeight="1" x14ac:dyDescent="0.15"/>
    <row r="125" ht="39.950000000000003" customHeight="1" x14ac:dyDescent="0.15"/>
  </sheetData>
  <mergeCells count="51">
    <mergeCell ref="A37:A38"/>
    <mergeCell ref="B19:B20"/>
    <mergeCell ref="C19:C20"/>
    <mergeCell ref="D19:D20"/>
    <mergeCell ref="E19:E20"/>
    <mergeCell ref="B28:B31"/>
    <mergeCell ref="C28:C31"/>
    <mergeCell ref="D28:D31"/>
    <mergeCell ref="E28:E31"/>
    <mergeCell ref="D24:D25"/>
    <mergeCell ref="B24:B25"/>
    <mergeCell ref="C24:C25"/>
    <mergeCell ref="E24:E25"/>
    <mergeCell ref="A22:A26"/>
    <mergeCell ref="A27:A36"/>
    <mergeCell ref="I19:I20"/>
    <mergeCell ref="J19:J20"/>
    <mergeCell ref="K19:K20"/>
    <mergeCell ref="I28:I29"/>
    <mergeCell ref="J28:J29"/>
    <mergeCell ref="K28:K29"/>
    <mergeCell ref="I24:I25"/>
    <mergeCell ref="J24:J25"/>
    <mergeCell ref="K24:K25"/>
    <mergeCell ref="K4:K5"/>
    <mergeCell ref="B4:B5"/>
    <mergeCell ref="C4:C5"/>
    <mergeCell ref="D4:D5"/>
    <mergeCell ref="E4:E5"/>
    <mergeCell ref="E10:E11"/>
    <mergeCell ref="A1:B2"/>
    <mergeCell ref="I4:I5"/>
    <mergeCell ref="J4:J5"/>
    <mergeCell ref="A10:A17"/>
    <mergeCell ref="B14:B15"/>
    <mergeCell ref="K10:K11"/>
    <mergeCell ref="H1:H2"/>
    <mergeCell ref="A3:A8"/>
    <mergeCell ref="A18:A21"/>
    <mergeCell ref="I1:J1"/>
    <mergeCell ref="K1:K2"/>
    <mergeCell ref="C1:C2"/>
    <mergeCell ref="D1:D2"/>
    <mergeCell ref="E1:E2"/>
    <mergeCell ref="F1:F2"/>
    <mergeCell ref="G1:G2"/>
    <mergeCell ref="I10:I11"/>
    <mergeCell ref="J10:J11"/>
    <mergeCell ref="B10:B11"/>
    <mergeCell ref="D10:D11"/>
    <mergeCell ref="C10:C11"/>
  </mergeCells>
  <phoneticPr fontId="10" type="noConversion"/>
  <pageMargins left="0.31496062992125984" right="0.11811023622047245" top="0.55118110236220474" bottom="0.55118110236220474" header="0.31496062992125984" footer="0.11811023622047245"/>
  <pageSetup paperSize="9" scale="79" orientation="landscape" r:id="rId1"/>
  <headerFooter>
    <oddHeader>&amp;C&amp;"-,굵게"&amp;14편입건물조서</oddHeader>
  </headerFooter>
  <rowBreaks count="1" manualBreakCount="1">
    <brk id="17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지장물조서(건물)</vt:lpstr>
      <vt:lpstr>편입건물조서</vt:lpstr>
      <vt:lpstr>'지장물조서(건물)'!Print_Area</vt:lpstr>
      <vt:lpstr>편입건물조서!Print_Area</vt:lpstr>
      <vt:lpstr>편입건물조서!Print_Titles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owner</cp:lastModifiedBy>
  <cp:revision>1</cp:revision>
  <cp:lastPrinted>2023-07-17T07:08:00Z</cp:lastPrinted>
  <dcterms:created xsi:type="dcterms:W3CDTF">2014-01-28T10:39:05Z</dcterms:created>
  <dcterms:modified xsi:type="dcterms:W3CDTF">2023-07-19T05:20:43Z</dcterms:modified>
  <cp:version>1100.0100.01</cp:version>
</cp:coreProperties>
</file>