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황정민\0. 사업\1. 자연재해위험개선지구정비사업\4. 한석\00.한석지구 용지도 최종\02. 금회 (2+400 x)\"/>
    </mc:Choice>
  </mc:AlternateContent>
  <bookViews>
    <workbookView xWindow="-120" yWindow="-120" windowWidth="29040" windowHeight="15840" tabRatio="954" activeTab="1"/>
  </bookViews>
  <sheets>
    <sheet name="용지조서간지" sheetId="202" r:id="rId1"/>
    <sheet name="집계" sheetId="191" r:id="rId2"/>
    <sheet name="편입용지조서(1)" sheetId="192" state="hidden" r:id="rId3"/>
    <sheet name="편입용지조서(2)" sheetId="196" state="hidden" r:id="rId4"/>
    <sheet name="편입용지조서" sheetId="197" r:id="rId5"/>
    <sheet name="편입용지조서(4)" sheetId="198" state="hidden" r:id="rId6"/>
  </sheets>
  <definedNames>
    <definedName name="_xlnm._FilterDatabase" localSheetId="4" hidden="1">편입용지조서!$A$4:$M$55</definedName>
    <definedName name="_xlnm._FilterDatabase" localSheetId="2" hidden="1">'편입용지조서(1)'!$A$4:$M$24</definedName>
    <definedName name="_xlnm._FilterDatabase" localSheetId="3" hidden="1">'편입용지조서(2)'!$A$4:$M$24</definedName>
    <definedName name="_xlnm._FilterDatabase" localSheetId="5" hidden="1">'편입용지조서(4)'!$A$4:$M$222</definedName>
    <definedName name="_xlnm.Print_Area" localSheetId="0">용지조서간지!$A$1:$L$16</definedName>
    <definedName name="_xlnm.Print_Area" localSheetId="1">집계!$A$1:$DK$26</definedName>
    <definedName name="_xlnm.Print_Area" localSheetId="4">편입용지조서!$A$1:$M$64</definedName>
    <definedName name="_xlnm.Print_Area" localSheetId="2">'편입용지조서(1)'!$A$1:$M$24</definedName>
    <definedName name="_xlnm.Print_Area" localSheetId="3">'편입용지조서(2)'!$A$1:$M$24</definedName>
    <definedName name="_xlnm.Print_Area" localSheetId="5">'편입용지조서(4)'!$A$1:$M$224</definedName>
    <definedName name="_xlnm.Print_Titles" localSheetId="4">편입용지조서!$1:$4</definedName>
    <definedName name="_xlnm.Print_Titles" localSheetId="2">'편입용지조서(1)'!$3:$4</definedName>
    <definedName name="_xlnm.Print_Titles" localSheetId="3">'편입용지조서(2)'!$3:$4</definedName>
    <definedName name="_xlnm.Print_Titles" localSheetId="5">'편입용지조서(4)'!$1:$4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" i="197" l="1"/>
  <c r="S2" i="197"/>
  <c r="S8" i="197"/>
  <c r="S10" i="197"/>
  <c r="S7" i="197"/>
  <c r="Q10" i="197"/>
  <c r="Q7" i="197"/>
  <c r="N8" i="197"/>
  <c r="Q8" i="197"/>
  <c r="T8" i="197"/>
  <c r="Z8" i="197" s="1"/>
  <c r="V8" i="197"/>
  <c r="AB8" i="197" s="1"/>
  <c r="W8" i="197"/>
  <c r="Y8" i="197"/>
  <c r="AF8" i="197"/>
  <c r="AH8" i="197"/>
  <c r="AC8" i="197" l="1"/>
  <c r="AI8" i="197" s="1"/>
  <c r="AM8" i="197" s="1"/>
  <c r="AE8" i="197"/>
  <c r="AK8" i="197" s="1"/>
  <c r="AO8" i="197" s="1"/>
  <c r="N55" i="197"/>
  <c r="N56" i="197"/>
  <c r="N57" i="197"/>
  <c r="N58" i="197"/>
  <c r="Q2" i="198" l="1"/>
  <c r="N222" i="198" l="1"/>
  <c r="N221" i="198"/>
  <c r="N220" i="198"/>
  <c r="N219" i="198"/>
  <c r="N218" i="198"/>
  <c r="N217" i="198"/>
  <c r="N216" i="198"/>
  <c r="N215" i="198"/>
  <c r="N214" i="198"/>
  <c r="N213" i="198"/>
  <c r="N212" i="198"/>
  <c r="N211" i="198"/>
  <c r="N210" i="198"/>
  <c r="N209" i="198"/>
  <c r="N208" i="198"/>
  <c r="N207" i="198"/>
  <c r="N206" i="198"/>
  <c r="N205" i="198"/>
  <c r="N204" i="198"/>
  <c r="N203" i="198"/>
  <c r="N202" i="198"/>
  <c r="N201" i="198"/>
  <c r="N200" i="198"/>
  <c r="N199" i="198"/>
  <c r="N198" i="198"/>
  <c r="N197" i="198"/>
  <c r="N196" i="198"/>
  <c r="N195" i="198"/>
  <c r="N194" i="198"/>
  <c r="N193" i="198"/>
  <c r="N192" i="198"/>
  <c r="N191" i="198"/>
  <c r="N190" i="198"/>
  <c r="N189" i="198"/>
  <c r="N188" i="198"/>
  <c r="N187" i="198"/>
  <c r="N186" i="198"/>
  <c r="N185" i="198"/>
  <c r="N184" i="198"/>
  <c r="N183" i="198"/>
  <c r="N182" i="198"/>
  <c r="N181" i="198"/>
  <c r="N180" i="198"/>
  <c r="N179" i="198"/>
  <c r="N178" i="198"/>
  <c r="N177" i="198"/>
  <c r="N176" i="198"/>
  <c r="N175" i="198"/>
  <c r="N174" i="198"/>
  <c r="N173" i="198"/>
  <c r="N172" i="198"/>
  <c r="N171" i="198"/>
  <c r="N170" i="198"/>
  <c r="N169" i="198"/>
  <c r="N168" i="198"/>
  <c r="N167" i="198"/>
  <c r="N166" i="198"/>
  <c r="N165" i="198"/>
  <c r="N164" i="198"/>
  <c r="N163" i="198"/>
  <c r="N162" i="198"/>
  <c r="N161" i="198"/>
  <c r="N160" i="198"/>
  <c r="N159" i="198"/>
  <c r="N158" i="198"/>
  <c r="N157" i="198"/>
  <c r="N156" i="198"/>
  <c r="N155" i="198"/>
  <c r="N154" i="198"/>
  <c r="N153" i="198"/>
  <c r="N152" i="198"/>
  <c r="N151" i="198"/>
  <c r="N150" i="198"/>
  <c r="N149" i="198"/>
  <c r="N148" i="198"/>
  <c r="N147" i="198"/>
  <c r="N146" i="198"/>
  <c r="N145" i="198"/>
  <c r="N144" i="198"/>
  <c r="N143" i="198"/>
  <c r="N142" i="198"/>
  <c r="N141" i="198"/>
  <c r="N140" i="198"/>
  <c r="N139" i="198"/>
  <c r="N138" i="198"/>
  <c r="N137" i="198"/>
  <c r="N136" i="198"/>
  <c r="N135" i="198"/>
  <c r="N134" i="198"/>
  <c r="N133" i="198"/>
  <c r="N132" i="198"/>
  <c r="N131" i="198"/>
  <c r="N130" i="198"/>
  <c r="N129" i="198"/>
  <c r="N128" i="198"/>
  <c r="N127" i="198"/>
  <c r="N126" i="198"/>
  <c r="N125" i="198"/>
  <c r="N124" i="198"/>
  <c r="N123" i="198"/>
  <c r="N122" i="198"/>
  <c r="N121" i="198"/>
  <c r="N120" i="198"/>
  <c r="N119" i="198"/>
  <c r="N118" i="198"/>
  <c r="N117" i="198"/>
  <c r="N116" i="198"/>
  <c r="N115" i="198"/>
  <c r="N114" i="198"/>
  <c r="N113" i="198"/>
  <c r="N112" i="198"/>
  <c r="N111" i="198"/>
  <c r="N110" i="198"/>
  <c r="N109" i="198"/>
  <c r="N108" i="198"/>
  <c r="N107" i="198"/>
  <c r="N106" i="198"/>
  <c r="N105" i="198"/>
  <c r="N104" i="198"/>
  <c r="N103" i="198"/>
  <c r="N102" i="198"/>
  <c r="N101" i="198"/>
  <c r="N100" i="198"/>
  <c r="N99" i="198"/>
  <c r="N98" i="198"/>
  <c r="N97" i="198"/>
  <c r="N96" i="198"/>
  <c r="N95" i="198"/>
  <c r="N94" i="198"/>
  <c r="N93" i="198"/>
  <c r="N92" i="198"/>
  <c r="N91" i="198"/>
  <c r="N90" i="198"/>
  <c r="N89" i="198"/>
  <c r="N88" i="198"/>
  <c r="N87" i="198"/>
  <c r="N86" i="198"/>
  <c r="N85" i="198"/>
  <c r="N84" i="198"/>
  <c r="N83" i="198"/>
  <c r="N82" i="198"/>
  <c r="N81" i="198"/>
  <c r="N80" i="198"/>
  <c r="N79" i="198"/>
  <c r="N78" i="198"/>
  <c r="N77" i="198"/>
  <c r="N76" i="198"/>
  <c r="N75" i="198"/>
  <c r="N74" i="198"/>
  <c r="N73" i="198"/>
  <c r="N72" i="198"/>
  <c r="N71" i="198"/>
  <c r="N70" i="198"/>
  <c r="N69" i="198"/>
  <c r="N68" i="198"/>
  <c r="N67" i="198"/>
  <c r="N66" i="198"/>
  <c r="N65" i="198"/>
  <c r="N64" i="198"/>
  <c r="N63" i="198"/>
  <c r="N62" i="198"/>
  <c r="N61" i="198"/>
  <c r="N60" i="198"/>
  <c r="N59" i="198"/>
  <c r="N58" i="198"/>
  <c r="N57" i="198"/>
  <c r="N56" i="198"/>
  <c r="N55" i="198"/>
  <c r="N54" i="198"/>
  <c r="N53" i="198"/>
  <c r="N52" i="198"/>
  <c r="N51" i="198"/>
  <c r="N50" i="198"/>
  <c r="N49" i="198"/>
  <c r="N48" i="198"/>
  <c r="N47" i="198"/>
  <c r="N46" i="198"/>
  <c r="N45" i="198"/>
  <c r="N44" i="198"/>
  <c r="N43" i="198"/>
  <c r="N42" i="198"/>
  <c r="N41" i="198"/>
  <c r="N40" i="198"/>
  <c r="N39" i="198"/>
  <c r="N38" i="198"/>
  <c r="N37" i="198"/>
  <c r="N36" i="198"/>
  <c r="N35" i="198"/>
  <c r="N34" i="198"/>
  <c r="N33" i="198"/>
  <c r="N32" i="198"/>
  <c r="N31" i="198"/>
  <c r="N30" i="198"/>
  <c r="N29" i="198"/>
  <c r="N28" i="198"/>
  <c r="N27" i="198"/>
  <c r="N26" i="198"/>
  <c r="N25" i="198"/>
  <c r="N24" i="198"/>
  <c r="N23" i="198"/>
  <c r="N22" i="198"/>
  <c r="N21" i="198"/>
  <c r="N20" i="198"/>
  <c r="N19" i="198"/>
  <c r="N18" i="198"/>
  <c r="N17" i="198"/>
  <c r="N16" i="198"/>
  <c r="N15" i="198"/>
  <c r="N14" i="198"/>
  <c r="N13" i="198"/>
  <c r="N12" i="198"/>
  <c r="N11" i="198"/>
  <c r="N10" i="198"/>
  <c r="N9" i="198"/>
  <c r="N8" i="198"/>
  <c r="N7" i="198"/>
  <c r="N6" i="198"/>
  <c r="N5" i="198"/>
  <c r="N54" i="197"/>
  <c r="N53" i="197"/>
  <c r="N52" i="197"/>
  <c r="N51" i="197"/>
  <c r="N50" i="197"/>
  <c r="N49" i="197"/>
  <c r="N48" i="197"/>
  <c r="N47" i="197"/>
  <c r="N46" i="197"/>
  <c r="N45" i="197"/>
  <c r="N44" i="197"/>
  <c r="N43" i="197"/>
  <c r="N42" i="197"/>
  <c r="N41" i="197"/>
  <c r="N40" i="197"/>
  <c r="N39" i="197"/>
  <c r="N38" i="197"/>
  <c r="N37" i="197"/>
  <c r="N34" i="197"/>
  <c r="N33" i="197"/>
  <c r="N32" i="197"/>
  <c r="N31" i="197"/>
  <c r="N30" i="197"/>
  <c r="N29" i="197"/>
  <c r="N28" i="197"/>
  <c r="N27" i="197"/>
  <c r="N26" i="197"/>
  <c r="N25" i="197"/>
  <c r="N24" i="197"/>
  <c r="N23" i="197"/>
  <c r="N22" i="197"/>
  <c r="N21" i="197"/>
  <c r="N20" i="197"/>
  <c r="N19" i="197"/>
  <c r="N18" i="197"/>
  <c r="N17" i="197"/>
  <c r="N16" i="197"/>
  <c r="N15" i="197"/>
  <c r="N14" i="197"/>
  <c r="N13" i="197"/>
  <c r="N12" i="197"/>
  <c r="N11" i="197"/>
  <c r="N10" i="197"/>
  <c r="N9" i="197"/>
  <c r="N7" i="197"/>
  <c r="N6" i="197"/>
  <c r="N5" i="197"/>
  <c r="N12" i="192"/>
  <c r="N11" i="192"/>
  <c r="N10" i="192"/>
  <c r="N9" i="192"/>
  <c r="N8" i="192"/>
  <c r="N7" i="192"/>
  <c r="N6" i="192"/>
  <c r="N5" i="192"/>
  <c r="N23" i="196"/>
  <c r="N22" i="196"/>
  <c r="N21" i="196"/>
  <c r="N20" i="196"/>
  <c r="N19" i="196"/>
  <c r="N18" i="196"/>
  <c r="N17" i="196"/>
  <c r="N16" i="196"/>
  <c r="N15" i="196"/>
  <c r="N14" i="196"/>
  <c r="N13" i="196"/>
  <c r="N12" i="196"/>
  <c r="N11" i="196"/>
  <c r="N10" i="196"/>
  <c r="N9" i="196"/>
  <c r="N8" i="196"/>
  <c r="N7" i="196"/>
  <c r="N6" i="196"/>
  <c r="N5" i="196"/>
  <c r="AT2" i="191" l="1"/>
  <c r="BQ2" i="191"/>
  <c r="DK2" i="191"/>
  <c r="AH23" i="196"/>
  <c r="AH19" i="196"/>
  <c r="AH15" i="196"/>
  <c r="W15" i="196"/>
  <c r="W17" i="196"/>
  <c r="Y8" i="196"/>
  <c r="W12" i="196"/>
  <c r="Y9" i="196"/>
  <c r="Y26" i="198"/>
  <c r="CX26" i="191" s="1"/>
  <c r="AF23" i="196"/>
  <c r="AF19" i="196"/>
  <c r="AF15" i="196"/>
  <c r="AF11" i="196"/>
  <c r="Y23" i="196"/>
  <c r="Y19" i="196"/>
  <c r="Y15" i="196"/>
  <c r="W24" i="196"/>
  <c r="W18" i="196"/>
  <c r="W20" i="196"/>
  <c r="AH24" i="198"/>
  <c r="DG24" i="191" s="1"/>
  <c r="W22" i="198"/>
  <c r="CV22" i="191" s="1"/>
  <c r="AH9" i="198"/>
  <c r="DG9" i="191" s="1"/>
  <c r="AF13" i="198"/>
  <c r="DE13" i="191" s="1"/>
  <c r="AH18" i="198"/>
  <c r="DG18" i="191" s="1"/>
  <c r="W25" i="198"/>
  <c r="CV25" i="191" s="1"/>
  <c r="AH19" i="198"/>
  <c r="DG19" i="191" s="1"/>
  <c r="Y20" i="198"/>
  <c r="CX20" i="191" s="1"/>
  <c r="AF18" i="198"/>
  <c r="DE18" i="191" s="1"/>
  <c r="AH13" i="198"/>
  <c r="DG13" i="191" s="1"/>
  <c r="AF9" i="198"/>
  <c r="DE9" i="191" s="1"/>
  <c r="Y11" i="198"/>
  <c r="CX11" i="191" s="1"/>
  <c r="Y19" i="197"/>
  <c r="CA19" i="191" s="1"/>
  <c r="Q2" i="196"/>
  <c r="S2" i="196"/>
  <c r="AH20" i="197"/>
  <c r="CJ20" i="191" s="1"/>
  <c r="AH26" i="196"/>
  <c r="AH22" i="196"/>
  <c r="AH18" i="196"/>
  <c r="AH14" i="196"/>
  <c r="W13" i="196"/>
  <c r="W11" i="196"/>
  <c r="W25" i="196"/>
  <c r="AH9" i="196"/>
  <c r="AH15" i="198"/>
  <c r="DG15" i="191" s="1"/>
  <c r="Y18" i="198"/>
  <c r="CX18" i="191" s="1"/>
  <c r="AF24" i="198"/>
  <c r="DE24" i="191" s="1"/>
  <c r="W19" i="198"/>
  <c r="CV19" i="191"/>
  <c r="AF15" i="198"/>
  <c r="DE15" i="191"/>
  <c r="W13" i="198"/>
  <c r="CV13" i="191" s="1"/>
  <c r="Y17" i="198"/>
  <c r="CX17" i="191" s="1"/>
  <c r="Y13" i="198"/>
  <c r="CX13" i="191" s="1"/>
  <c r="Y25" i="197"/>
  <c r="CA25" i="191" s="1"/>
  <c r="AF26" i="196"/>
  <c r="AF22" i="196"/>
  <c r="AF18" i="196"/>
  <c r="AF14" i="196"/>
  <c r="AF10" i="196"/>
  <c r="Y26" i="196"/>
  <c r="Y22" i="196"/>
  <c r="Y18" i="196"/>
  <c r="Y14" i="196"/>
  <c r="W21" i="196"/>
  <c r="Y10" i="196"/>
  <c r="Y11" i="196"/>
  <c r="AF22" i="198"/>
  <c r="DE22" i="191" s="1"/>
  <c r="W18" i="198"/>
  <c r="CV18" i="191" s="1"/>
  <c r="AH17" i="198"/>
  <c r="DG17" i="191" s="1"/>
  <c r="Y25" i="198"/>
  <c r="CX25" i="191" s="1"/>
  <c r="AH26" i="198"/>
  <c r="DG26" i="191" s="1"/>
  <c r="W21" i="198"/>
  <c r="CV21" i="191" s="1"/>
  <c r="AF19" i="198"/>
  <c r="DE19" i="191" s="1"/>
  <c r="AH12" i="198"/>
  <c r="DG12" i="191" s="1"/>
  <c r="AF10" i="198"/>
  <c r="DE10" i="191" s="1"/>
  <c r="AH21" i="198"/>
  <c r="DG21" i="191" s="1"/>
  <c r="Y23" i="198"/>
  <c r="CX23" i="191" s="1"/>
  <c r="Y8" i="198"/>
  <c r="CX8" i="191" s="1"/>
  <c r="Y15" i="197"/>
  <c r="CA15" i="191" s="1"/>
  <c r="AF14" i="197"/>
  <c r="CH14" i="191" s="1"/>
  <c r="Y10" i="197"/>
  <c r="CA10" i="191" s="1"/>
  <c r="AH25" i="196"/>
  <c r="AH21" i="196"/>
  <c r="AH17" i="196"/>
  <c r="AH13" i="196"/>
  <c r="AH11" i="196"/>
  <c r="AH8" i="196"/>
  <c r="W19" i="196"/>
  <c r="W8" i="196"/>
  <c r="AH23" i="198"/>
  <c r="DG23" i="191" s="1"/>
  <c r="AF25" i="196"/>
  <c r="AF21" i="196"/>
  <c r="AF17" i="196"/>
  <c r="AF13" i="196"/>
  <c r="AF9" i="196"/>
  <c r="Y25" i="196"/>
  <c r="Y21" i="196"/>
  <c r="Y17" i="196"/>
  <c r="Y13" i="196"/>
  <c r="AH10" i="196"/>
  <c r="AH8" i="198"/>
  <c r="DG8" i="191" s="1"/>
  <c r="AF14" i="198"/>
  <c r="DE14" i="191" s="1"/>
  <c r="W14" i="198"/>
  <c r="CV14" i="191" s="1"/>
  <c r="AH25" i="198"/>
  <c r="DG25" i="191" s="1"/>
  <c r="Y21" i="198"/>
  <c r="CX21" i="191" s="1"/>
  <c r="AF20" i="198"/>
  <c r="DE20" i="191" s="1"/>
  <c r="W17" i="198"/>
  <c r="CV17" i="191" s="1"/>
  <c r="AF11" i="198"/>
  <c r="DE11" i="191" s="1"/>
  <c r="AH20" i="198"/>
  <c r="DG20" i="191" s="1"/>
  <c r="W24" i="198"/>
  <c r="CV24" i="191" s="1"/>
  <c r="AF25" i="198"/>
  <c r="DE25" i="191" s="1"/>
  <c r="Y19" i="198"/>
  <c r="CX19" i="191" s="1"/>
  <c r="Y11" i="197"/>
  <c r="CA11" i="191" s="1"/>
  <c r="S2" i="192"/>
  <c r="Q2" i="192"/>
  <c r="AF25" i="197"/>
  <c r="CH25" i="191" s="1"/>
  <c r="AF13" i="197"/>
  <c r="CH13" i="191" s="1"/>
  <c r="W26" i="197"/>
  <c r="BY26" i="191" s="1"/>
  <c r="AH13" i="197"/>
  <c r="CJ13" i="191" s="1"/>
  <c r="AH24" i="196"/>
  <c r="AH20" i="196"/>
  <c r="AH16" i="196"/>
  <c r="AH12" i="196"/>
  <c r="W23" i="196"/>
  <c r="W10" i="196"/>
  <c r="W26" i="196"/>
  <c r="W22" i="196"/>
  <c r="W14" i="196"/>
  <c r="W16" i="196"/>
  <c r="AF23" i="198"/>
  <c r="DE23" i="191" s="1"/>
  <c r="AH14" i="198"/>
  <c r="DG14" i="191" s="1"/>
  <c r="AF8" i="198"/>
  <c r="DE8" i="191" s="1"/>
  <c r="W11" i="198"/>
  <c r="CV11" i="191" s="1"/>
  <c r="Y14" i="198"/>
  <c r="CX14" i="191" s="1"/>
  <c r="W12" i="198"/>
  <c r="CV12" i="191" s="1"/>
  <c r="Y16" i="198"/>
  <c r="CX16" i="191" s="1"/>
  <c r="Y17" i="197"/>
  <c r="CA17" i="191" s="1"/>
  <c r="AF24" i="196"/>
  <c r="AF20" i="196"/>
  <c r="AF16" i="196"/>
  <c r="AF12" i="196"/>
  <c r="AF8" i="196"/>
  <c r="Y24" i="196"/>
  <c r="Y20" i="196"/>
  <c r="Y16" i="196"/>
  <c r="Y12" i="196"/>
  <c r="W9" i="196"/>
  <c r="AH16" i="198"/>
  <c r="DG16" i="191" s="1"/>
  <c r="W26" i="198"/>
  <c r="CV26" i="191" s="1"/>
  <c r="W10" i="198"/>
  <c r="CV10" i="191" s="1"/>
  <c r="AF21" i="198"/>
  <c r="DE21" i="191" s="1"/>
  <c r="AH10" i="198"/>
  <c r="DG10" i="191" s="1"/>
  <c r="AF12" i="198"/>
  <c r="DE12" i="191" s="1"/>
  <c r="AH11" i="198"/>
  <c r="DG11" i="191" s="1"/>
  <c r="Y24" i="198"/>
  <c r="CX24" i="191" s="1"/>
  <c r="AF26" i="198"/>
  <c r="DE26" i="191" s="1"/>
  <c r="W20" i="198"/>
  <c r="CV20" i="191" s="1"/>
  <c r="AF17" i="198"/>
  <c r="DE17" i="191" s="1"/>
  <c r="Y15" i="198"/>
  <c r="CX15" i="191" s="1"/>
  <c r="Y23" i="197"/>
  <c r="CA23" i="191" s="1"/>
  <c r="AF21" i="197"/>
  <c r="CH21" i="191" s="1"/>
  <c r="AF17" i="197"/>
  <c r="CH17" i="191" s="1"/>
  <c r="AF20" i="197"/>
  <c r="CH20" i="191" s="1"/>
  <c r="V17" i="197"/>
  <c r="BX17" i="191" s="1"/>
  <c r="W8" i="198"/>
  <c r="CV8" i="191" s="1"/>
  <c r="Y13" i="197"/>
  <c r="CA13" i="191" s="1"/>
  <c r="AF19" i="197"/>
  <c r="CH19" i="191" s="1"/>
  <c r="S2" i="198"/>
  <c r="T19" i="197"/>
  <c r="BV19" i="191" s="1"/>
  <c r="AH12" i="197"/>
  <c r="CJ12" i="191" s="1"/>
  <c r="AH26" i="197"/>
  <c r="CJ26" i="191" s="1"/>
  <c r="Y14" i="197"/>
  <c r="CA14" i="191" s="1"/>
  <c r="W9" i="197"/>
  <c r="BY9" i="191" s="1"/>
  <c r="AH25" i="197"/>
  <c r="CJ25" i="191" s="1"/>
  <c r="Y26" i="197"/>
  <c r="CA26" i="191" s="1"/>
  <c r="Y22" i="198"/>
  <c r="CX22" i="191" s="1"/>
  <c r="T18" i="197"/>
  <c r="S21" i="197"/>
  <c r="AF7" i="197"/>
  <c r="CH7" i="191" s="1"/>
  <c r="W14" i="197"/>
  <c r="BY14" i="191" s="1"/>
  <c r="W7" i="197"/>
  <c r="BY7" i="191" s="1"/>
  <c r="AH16" i="197"/>
  <c r="CJ16" i="191" s="1"/>
  <c r="CA8" i="191"/>
  <c r="AF24" i="197"/>
  <c r="CH24" i="191" s="1"/>
  <c r="Y18" i="197"/>
  <c r="CA18" i="191" s="1"/>
  <c r="W11" i="197"/>
  <c r="BY11" i="191" s="1"/>
  <c r="Q17" i="197"/>
  <c r="Y10" i="198"/>
  <c r="CX10" i="191" s="1"/>
  <c r="T24" i="197"/>
  <c r="AF18" i="197"/>
  <c r="CH18" i="191" s="1"/>
  <c r="S22" i="197"/>
  <c r="V19" i="197"/>
  <c r="T15" i="197"/>
  <c r="BV15" i="191" s="1"/>
  <c r="W13" i="197"/>
  <c r="BY13" i="191" s="1"/>
  <c r="S25" i="197"/>
  <c r="AH22" i="197"/>
  <c r="CJ22" i="191" s="1"/>
  <c r="AF12" i="192"/>
  <c r="AH15" i="192"/>
  <c r="T14" i="197"/>
  <c r="W10" i="192"/>
  <c r="Y12" i="198"/>
  <c r="CX12" i="191" s="1"/>
  <c r="Y21" i="197"/>
  <c r="CA21" i="191" s="1"/>
  <c r="AF22" i="197"/>
  <c r="CH22" i="191" s="1"/>
  <c r="AH7" i="197"/>
  <c r="S24" i="197"/>
  <c r="S16" i="197"/>
  <c r="T23" i="197"/>
  <c r="BV23" i="191" s="1"/>
  <c r="V22" i="197"/>
  <c r="AH9" i="197"/>
  <c r="CJ9" i="191" s="1"/>
  <c r="AH23" i="197"/>
  <c r="CJ23" i="191" s="1"/>
  <c r="AF16" i="197"/>
  <c r="CH16" i="191" s="1"/>
  <c r="BY8" i="191"/>
  <c r="AH7" i="192"/>
  <c r="W16" i="192"/>
  <c r="AF19" i="192"/>
  <c r="V20" i="197"/>
  <c r="BX20" i="191" s="1"/>
  <c r="W8" i="192"/>
  <c r="AH22" i="198"/>
  <c r="DG22" i="191" s="1"/>
  <c r="Y9" i="198"/>
  <c r="CX9" i="191" s="1"/>
  <c r="Y9" i="197"/>
  <c r="CA9" i="191" s="1"/>
  <c r="AF15" i="197"/>
  <c r="CH15" i="191" s="1"/>
  <c r="AH21" i="197"/>
  <c r="CJ21" i="191" s="1"/>
  <c r="W25" i="197"/>
  <c r="BY25" i="191" s="1"/>
  <c r="W17" i="197"/>
  <c r="BY17" i="191" s="1"/>
  <c r="W10" i="197"/>
  <c r="BY10" i="191" s="1"/>
  <c r="W24" i="197"/>
  <c r="BY24" i="191" s="1"/>
  <c r="W16" i="197"/>
  <c r="BY16" i="191" s="1"/>
  <c r="AH18" i="197"/>
  <c r="CJ18" i="191" s="1"/>
  <c r="V11" i="197"/>
  <c r="AH17" i="197"/>
  <c r="CJ17" i="191" s="1"/>
  <c r="Q18" i="197"/>
  <c r="Y12" i="197"/>
  <c r="CA12" i="191" s="1"/>
  <c r="W20" i="197"/>
  <c r="BY20" i="191" s="1"/>
  <c r="W12" i="197"/>
  <c r="BY12" i="191" s="1"/>
  <c r="AH14" i="197"/>
  <c r="CJ14" i="191" s="1"/>
  <c r="V14" i="197"/>
  <c r="BX14" i="191" s="1"/>
  <c r="T11" i="197"/>
  <c r="BV11" i="191" s="1"/>
  <c r="AF16" i="198"/>
  <c r="DE16" i="191" s="1"/>
  <c r="W9" i="198"/>
  <c r="CV9" i="191" s="1"/>
  <c r="AF23" i="197"/>
  <c r="CH23" i="191" s="1"/>
  <c r="Y24" i="197"/>
  <c r="CA24" i="191" s="1"/>
  <c r="Y16" i="197"/>
  <c r="CA16" i="191" s="1"/>
  <c r="T17" i="197"/>
  <c r="BV17" i="191" s="1"/>
  <c r="AH10" i="197"/>
  <c r="CJ10" i="191" s="1"/>
  <c r="V23" i="197"/>
  <c r="W21" i="197"/>
  <c r="BY21" i="191" s="1"/>
  <c r="AH15" i="197"/>
  <c r="CJ15" i="191" s="1"/>
  <c r="V12" i="197"/>
  <c r="AF24" i="192"/>
  <c r="S13" i="197"/>
  <c r="Y7" i="192"/>
  <c r="S18" i="197"/>
  <c r="W23" i="198"/>
  <c r="CV23" i="191" s="1"/>
  <c r="W16" i="198"/>
  <c r="CV16" i="191" s="1"/>
  <c r="T22" i="197"/>
  <c r="T13" i="197"/>
  <c r="BV13" i="191" s="1"/>
  <c r="CJ8" i="191"/>
  <c r="CH8" i="191"/>
  <c r="AF12" i="197"/>
  <c r="CH12" i="191" s="1"/>
  <c r="W23" i="197"/>
  <c r="BY23" i="191" s="1"/>
  <c r="W15" i="197"/>
  <c r="BY15" i="191" s="1"/>
  <c r="AF26" i="197"/>
  <c r="CH26" i="191" s="1"/>
  <c r="AH24" i="197"/>
  <c r="CJ24" i="191" s="1"/>
  <c r="S17" i="197"/>
  <c r="Q25" i="197"/>
  <c r="AF9" i="197"/>
  <c r="CH9" i="191" s="1"/>
  <c r="V18" i="197"/>
  <c r="BX18" i="191" s="1"/>
  <c r="AH24" i="192"/>
  <c r="Y7" i="196"/>
  <c r="Y13" i="192"/>
  <c r="W15" i="198"/>
  <c r="CV15" i="191" s="1"/>
  <c r="AF11" i="197"/>
  <c r="CH11" i="191" s="1"/>
  <c r="W18" i="197"/>
  <c r="BY18" i="191" s="1"/>
  <c r="AH19" i="197"/>
  <c r="CJ19" i="191" s="1"/>
  <c r="AH11" i="197"/>
  <c r="CJ11" i="191" s="1"/>
  <c r="T12" i="197"/>
  <c r="Y22" i="197"/>
  <c r="CA22" i="191" s="1"/>
  <c r="W22" i="197"/>
  <c r="BY22" i="191" s="1"/>
  <c r="AF10" i="197"/>
  <c r="CH10" i="191" s="1"/>
  <c r="Y20" i="197"/>
  <c r="CA20" i="191" s="1"/>
  <c r="S14" i="197"/>
  <c r="Y7" i="197"/>
  <c r="CA7" i="191" s="1"/>
  <c r="S23" i="197"/>
  <c r="T21" i="197"/>
  <c r="BV21" i="191" s="1"/>
  <c r="W19" i="197"/>
  <c r="Y9" i="192"/>
  <c r="T9" i="197"/>
  <c r="V24" i="197"/>
  <c r="BX24" i="191" s="1"/>
  <c r="V25" i="197"/>
  <c r="BX25" i="191" s="1"/>
  <c r="Q16" i="197"/>
  <c r="AH26" i="192"/>
  <c r="AH16" i="192"/>
  <c r="AF13" i="192"/>
  <c r="AH11" i="192"/>
  <c r="S11" i="197"/>
  <c r="AF7" i="192"/>
  <c r="T25" i="197"/>
  <c r="BV25" i="191" s="1"/>
  <c r="V15" i="197"/>
  <c r="BX15" i="191" s="1"/>
  <c r="Q26" i="197"/>
  <c r="AF20" i="192"/>
  <c r="T20" i="197"/>
  <c r="BV20" i="191" s="1"/>
  <c r="V9" i="197"/>
  <c r="Y21" i="192"/>
  <c r="AF21" i="192"/>
  <c r="S15" i="197"/>
  <c r="W7" i="192"/>
  <c r="W15" i="192"/>
  <c r="AF10" i="192"/>
  <c r="S12" i="197"/>
  <c r="Y10" i="192"/>
  <c r="Q24" i="197"/>
  <c r="CD8" i="191"/>
  <c r="W11" i="192"/>
  <c r="AF7" i="198"/>
  <c r="DE7" i="191" s="1"/>
  <c r="Y11" i="192"/>
  <c r="Q13" i="197"/>
  <c r="W9" i="192"/>
  <c r="S20" i="197"/>
  <c r="AF15" i="192"/>
  <c r="V21" i="197"/>
  <c r="BX21" i="191" s="1"/>
  <c r="AH7" i="198"/>
  <c r="AH14" i="192"/>
  <c r="AH17" i="192"/>
  <c r="T26" i="197"/>
  <c r="BV26" i="191" s="1"/>
  <c r="AF9" i="192"/>
  <c r="AF17" i="192"/>
  <c r="AH8" i="192"/>
  <c r="AF25" i="192"/>
  <c r="Q11" i="197"/>
  <c r="Q20" i="197"/>
  <c r="Y8" i="192"/>
  <c r="AH20" i="192"/>
  <c r="V26" i="197"/>
  <c r="Q21" i="197"/>
  <c r="Q14" i="197"/>
  <c r="W20" i="192"/>
  <c r="AH19" i="192"/>
  <c r="T16" i="197"/>
  <c r="BV16" i="191" s="1"/>
  <c r="Y12" i="192"/>
  <c r="Q15" i="197"/>
  <c r="W18" i="192"/>
  <c r="AF22" i="192"/>
  <c r="AH13" i="192"/>
  <c r="AF7" i="196"/>
  <c r="V13" i="197"/>
  <c r="BX13" i="191" s="1"/>
  <c r="W22" i="192"/>
  <c r="Y22" i="192"/>
  <c r="W7" i="196"/>
  <c r="W25" i="192"/>
  <c r="AH23" i="192"/>
  <c r="Y25" i="192"/>
  <c r="AH7" i="196"/>
  <c r="S26" i="197"/>
  <c r="Y17" i="192"/>
  <c r="W24" i="192"/>
  <c r="AH9" i="192"/>
  <c r="Q19" i="197"/>
  <c r="T10" i="197"/>
  <c r="BV10" i="191" s="1"/>
  <c r="W14" i="192"/>
  <c r="AH25" i="192"/>
  <c r="AH21" i="192"/>
  <c r="Q12" i="197"/>
  <c r="S9" i="197"/>
  <c r="W23" i="192"/>
  <c r="Q22" i="197"/>
  <c r="W17" i="192"/>
  <c r="W19" i="192"/>
  <c r="Y14" i="192"/>
  <c r="W21" i="192"/>
  <c r="V7" i="197"/>
  <c r="AF18" i="192"/>
  <c r="Y15" i="192"/>
  <c r="Y26" i="192"/>
  <c r="Q21" i="198"/>
  <c r="Q22" i="196"/>
  <c r="V11" i="196"/>
  <c r="Y16" i="192"/>
  <c r="BV8" i="191"/>
  <c r="AF8" i="192"/>
  <c r="V16" i="197"/>
  <c r="W12" i="192"/>
  <c r="T10" i="196"/>
  <c r="W7" i="198"/>
  <c r="CV7" i="191" s="1"/>
  <c r="Y7" i="198"/>
  <c r="CX7" i="191" s="1"/>
  <c r="AF26" i="192"/>
  <c r="Y19" i="192"/>
  <c r="Y18" i="192"/>
  <c r="T8" i="198"/>
  <c r="CS8" i="191" s="1"/>
  <c r="Y20" i="192"/>
  <c r="V10" i="197"/>
  <c r="BX10" i="191" s="1"/>
  <c r="AH22" i="192"/>
  <c r="S18" i="196"/>
  <c r="AH10" i="192"/>
  <c r="AH12" i="192"/>
  <c r="S26" i="198"/>
  <c r="S11" i="196"/>
  <c r="Q18" i="198"/>
  <c r="S19" i="197"/>
  <c r="Y24" i="192"/>
  <c r="AF23" i="192"/>
  <c r="AF11" i="192"/>
  <c r="AH18" i="192"/>
  <c r="Q10" i="196"/>
  <c r="W26" i="192"/>
  <c r="Q23" i="197"/>
  <c r="AF14" i="192"/>
  <c r="AF16" i="192"/>
  <c r="S12" i="196"/>
  <c r="S10" i="196"/>
  <c r="Q8" i="196"/>
  <c r="W13" i="192"/>
  <c r="T14" i="198"/>
  <c r="Z14" i="198" s="1"/>
  <c r="Y23" i="192"/>
  <c r="Q9" i="197"/>
  <c r="Q11" i="198"/>
  <c r="T16" i="196"/>
  <c r="T22" i="196"/>
  <c r="V9" i="196"/>
  <c r="V20" i="198"/>
  <c r="CU20" i="191" s="1"/>
  <c r="V12" i="196"/>
  <c r="AB12" i="196" s="1"/>
  <c r="S21" i="198"/>
  <c r="Q26" i="196"/>
  <c r="T20" i="196"/>
  <c r="Q14" i="198"/>
  <c r="T13" i="196"/>
  <c r="S11" i="198"/>
  <c r="S12" i="198"/>
  <c r="S14" i="198"/>
  <c r="V8" i="198"/>
  <c r="CU8" i="191" s="1"/>
  <c r="V13" i="196"/>
  <c r="T8" i="196"/>
  <c r="V13" i="198"/>
  <c r="CU13" i="191" s="1"/>
  <c r="V17" i="198"/>
  <c r="V10" i="196"/>
  <c r="S20" i="198"/>
  <c r="T15" i="196"/>
  <c r="Q12" i="198"/>
  <c r="T20" i="198"/>
  <c r="CS20" i="191" s="1"/>
  <c r="T9" i="198"/>
  <c r="CS9" i="191" s="1"/>
  <c r="Q11" i="196"/>
  <c r="V22" i="198"/>
  <c r="CU22" i="191" s="1"/>
  <c r="S13" i="198"/>
  <c r="V24" i="198"/>
  <c r="Q24" i="196"/>
  <c r="V26" i="196"/>
  <c r="V8" i="196"/>
  <c r="T21" i="196"/>
  <c r="V22" i="196"/>
  <c r="T7" i="197"/>
  <c r="V26" i="192"/>
  <c r="Q25" i="198"/>
  <c r="Q23" i="196"/>
  <c r="Q16" i="192"/>
  <c r="S9" i="198"/>
  <c r="S18" i="198"/>
  <c r="T10" i="198"/>
  <c r="CS10" i="191" s="1"/>
  <c r="T17" i="196"/>
  <c r="V9" i="198"/>
  <c r="Q22" i="198"/>
  <c r="Q26" i="198"/>
  <c r="Q13" i="198"/>
  <c r="Q24" i="198"/>
  <c r="Q14" i="196"/>
  <c r="Q19" i="196"/>
  <c r="Q18" i="196"/>
  <c r="V18" i="192"/>
  <c r="V9" i="192"/>
  <c r="V8" i="192"/>
  <c r="V19" i="196"/>
  <c r="AB19" i="196" s="1"/>
  <c r="Q9" i="196"/>
  <c r="Q15" i="196"/>
  <c r="Q20" i="198"/>
  <c r="Q9" i="198"/>
  <c r="S9" i="196"/>
  <c r="S13" i="196"/>
  <c r="V16" i="198"/>
  <c r="CU16" i="191" s="1"/>
  <c r="V18" i="198"/>
  <c r="CU18" i="191" s="1"/>
  <c r="V26" i="198"/>
  <c r="CU26" i="191" s="1"/>
  <c r="T18" i="198"/>
  <c r="CS18" i="191" s="1"/>
  <c r="T12" i="198"/>
  <c r="CS12" i="191" s="1"/>
  <c r="T9" i="196"/>
  <c r="Z9" i="196"/>
  <c r="Q8" i="198"/>
  <c r="T17" i="198"/>
  <c r="CS17" i="191" s="1"/>
  <c r="Q20" i="196"/>
  <c r="V10" i="198"/>
  <c r="CU10" i="191" s="1"/>
  <c r="T25" i="196"/>
  <c r="V25" i="198"/>
  <c r="CU25" i="191" s="1"/>
  <c r="T26" i="196"/>
  <c r="Z26" i="196"/>
  <c r="S24" i="198"/>
  <c r="S8" i="198"/>
  <c r="Q16" i="196"/>
  <c r="V18" i="196"/>
  <c r="Q13" i="196"/>
  <c r="Q25" i="196"/>
  <c r="S16" i="198"/>
  <c r="S22" i="198"/>
  <c r="V14" i="196"/>
  <c r="S17" i="198"/>
  <c r="S18" i="192"/>
  <c r="Q10" i="198"/>
  <c r="T24" i="196"/>
  <c r="S26" i="196"/>
  <c r="S8" i="196"/>
  <c r="Q21" i="196"/>
  <c r="S22" i="196"/>
  <c r="T19" i="198"/>
  <c r="CS19" i="191" s="1"/>
  <c r="T20" i="192"/>
  <c r="V12" i="198"/>
  <c r="CU12" i="191" s="1"/>
  <c r="S10" i="198"/>
  <c r="V14" i="198"/>
  <c r="CU14" i="191" s="1"/>
  <c r="T11" i="196"/>
  <c r="T23" i="196"/>
  <c r="T16" i="192"/>
  <c r="Q16" i="198"/>
  <c r="S14" i="196"/>
  <c r="S25" i="198"/>
  <c r="Q17" i="196"/>
  <c r="T26" i="198"/>
  <c r="CS26" i="191" s="1"/>
  <c r="T24" i="198"/>
  <c r="CS24" i="191" s="1"/>
  <c r="T14" i="196"/>
  <c r="Q24" i="192"/>
  <c r="T19" i="196"/>
  <c r="T18" i="196"/>
  <c r="Q12" i="196"/>
  <c r="T25" i="192"/>
  <c r="T21" i="198"/>
  <c r="Q17" i="198"/>
  <c r="T8" i="192"/>
  <c r="T7" i="196"/>
  <c r="Z7" i="196" s="1"/>
  <c r="V23" i="196"/>
  <c r="T21" i="192"/>
  <c r="S21" i="196"/>
  <c r="S9" i="192"/>
  <c r="T15" i="198"/>
  <c r="CS15" i="191" s="1"/>
  <c r="V12" i="192"/>
  <c r="T22" i="198"/>
  <c r="CS22" i="191" s="1"/>
  <c r="V10" i="192"/>
  <c r="V25" i="196"/>
  <c r="V11" i="198"/>
  <c r="CU11" i="191" s="1"/>
  <c r="Q7" i="192"/>
  <c r="T12" i="196"/>
  <c r="S8" i="192"/>
  <c r="S15" i="198"/>
  <c r="S13" i="192"/>
  <c r="T11" i="192"/>
  <c r="T10" i="192"/>
  <c r="V14" i="192"/>
  <c r="V15" i="192"/>
  <c r="V17" i="196"/>
  <c r="Q21" i="192"/>
  <c r="T16" i="198"/>
  <c r="CS16" i="191" s="1"/>
  <c r="T18" i="192"/>
  <c r="Q20" i="192"/>
  <c r="Q13" i="192"/>
  <c r="T17" i="192"/>
  <c r="V21" i="198"/>
  <c r="CU21" i="191" s="1"/>
  <c r="Q12" i="192"/>
  <c r="T25" i="198"/>
  <c r="CS25" i="191" s="1"/>
  <c r="T7" i="192"/>
  <c r="Z7" i="192" s="1"/>
  <c r="S15" i="196"/>
  <c r="T15" i="192"/>
  <c r="V16" i="196"/>
  <c r="T23" i="192"/>
  <c r="V22" i="192"/>
  <c r="AB22" i="192"/>
  <c r="T19" i="192"/>
  <c r="V7" i="196"/>
  <c r="T24" i="192"/>
  <c r="Q22" i="192"/>
  <c r="S16" i="196"/>
  <c r="T13" i="192"/>
  <c r="Q15" i="198"/>
  <c r="S24" i="196"/>
  <c r="Q9" i="192"/>
  <c r="T14" i="192"/>
  <c r="S23" i="196"/>
  <c r="T23" i="198"/>
  <c r="CS23" i="191" s="1"/>
  <c r="V25" i="192"/>
  <c r="S23" i="192"/>
  <c r="T7" i="198"/>
  <c r="Z7" i="198" s="1"/>
  <c r="CY7" i="191" s="1"/>
  <c r="V11" i="192"/>
  <c r="S7" i="196"/>
  <c r="V21" i="192"/>
  <c r="S26" i="192"/>
  <c r="S25" i="196"/>
  <c r="T26" i="192"/>
  <c r="S23" i="198"/>
  <c r="Q7" i="196"/>
  <c r="Q15" i="192"/>
  <c r="S16" i="192"/>
  <c r="V19" i="192"/>
  <c r="S24" i="192"/>
  <c r="V23" i="198"/>
  <c r="CU23" i="191" s="1"/>
  <c r="V17" i="192"/>
  <c r="Q19" i="192"/>
  <c r="V20" i="192"/>
  <c r="S22" i="192"/>
  <c r="Q8" i="192"/>
  <c r="Q19" i="198"/>
  <c r="Q25" i="192"/>
  <c r="T22" i="192"/>
  <c r="Q23" i="198"/>
  <c r="T11" i="198"/>
  <c r="CS11" i="191" s="1"/>
  <c r="Q11" i="192"/>
  <c r="S12" i="192"/>
  <c r="T12" i="192"/>
  <c r="S10" i="192"/>
  <c r="Q23" i="192"/>
  <c r="V24" i="196"/>
  <c r="S25" i="192"/>
  <c r="S19" i="198"/>
  <c r="V21" i="196"/>
  <c r="Q18" i="192"/>
  <c r="Q17" i="192"/>
  <c r="V15" i="198"/>
  <c r="CU15" i="191" s="1"/>
  <c r="V13" i="192"/>
  <c r="S19" i="196"/>
  <c r="S17" i="196"/>
  <c r="T9" i="192"/>
  <c r="T13" i="198"/>
  <c r="CS13" i="191" s="1"/>
  <c r="Q26" i="192"/>
  <c r="Q10" i="192"/>
  <c r="Q14" i="192"/>
  <c r="S14" i="192"/>
  <c r="V15" i="196"/>
  <c r="S19" i="192"/>
  <c r="S7" i="198"/>
  <c r="V23" i="192"/>
  <c r="S15" i="192"/>
  <c r="S17" i="192"/>
  <c r="S11" i="192"/>
  <c r="V20" i="196"/>
  <c r="Q7" i="198"/>
  <c r="V7" i="198"/>
  <c r="S20" i="196"/>
  <c r="V16" i="192"/>
  <c r="V24" i="192"/>
  <c r="S7" i="192"/>
  <c r="S20" i="192"/>
  <c r="V19" i="198"/>
  <c r="CU19" i="191" s="1"/>
  <c r="V7" i="192"/>
  <c r="S21" i="192"/>
  <c r="S6" i="197" l="1"/>
  <c r="Q6" i="197"/>
  <c r="Z7" i="197"/>
  <c r="J26" i="191"/>
  <c r="H18" i="191"/>
  <c r="Q9" i="191"/>
  <c r="H17" i="191"/>
  <c r="Z22" i="197"/>
  <c r="AC22" i="197" s="1"/>
  <c r="Z26" i="197"/>
  <c r="AC26" i="197" s="1"/>
  <c r="Z13" i="197"/>
  <c r="AC13" i="197" s="1"/>
  <c r="H12" i="191"/>
  <c r="AB7" i="196"/>
  <c r="AC19" i="198"/>
  <c r="Z19" i="198"/>
  <c r="CY19" i="191" s="1"/>
  <c r="Q23" i="191"/>
  <c r="Z21" i="197"/>
  <c r="CB21" i="191" s="1"/>
  <c r="Z17" i="197"/>
  <c r="CB17" i="191" s="1"/>
  <c r="Z11" i="197"/>
  <c r="CB11" i="191" s="1"/>
  <c r="Z25" i="198"/>
  <c r="Z24" i="198"/>
  <c r="CY24" i="191" s="1"/>
  <c r="CB8" i="191"/>
  <c r="S21" i="191"/>
  <c r="Z10" i="197"/>
  <c r="Z9" i="197"/>
  <c r="CB9" i="191" s="1"/>
  <c r="Z23" i="197"/>
  <c r="CB23" i="191" s="1"/>
  <c r="Z15" i="197"/>
  <c r="CB15" i="191" s="1"/>
  <c r="Q8" i="191"/>
  <c r="Q22" i="191"/>
  <c r="AE7" i="196"/>
  <c r="H22" i="191"/>
  <c r="Q26" i="191"/>
  <c r="Y6" i="196"/>
  <c r="H20" i="191"/>
  <c r="Q12" i="191"/>
  <c r="AB21" i="196"/>
  <c r="H26" i="191"/>
  <c r="Z10" i="196"/>
  <c r="Q25" i="191"/>
  <c r="Z22" i="196"/>
  <c r="AC9" i="196"/>
  <c r="AI9" i="196" s="1"/>
  <c r="AB8" i="196"/>
  <c r="H25" i="191"/>
  <c r="AF6" i="196"/>
  <c r="AE12" i="196"/>
  <c r="AK12" i="196" s="1"/>
  <c r="Q6" i="196"/>
  <c r="Z25" i="196"/>
  <c r="W6" i="196"/>
  <c r="AE19" i="196"/>
  <c r="AK19" i="196" s="1"/>
  <c r="AB24" i="196"/>
  <c r="AE24" i="196" s="1"/>
  <c r="AB9" i="196"/>
  <c r="Q10" i="191"/>
  <c r="Z16" i="196"/>
  <c r="AC16" i="196" s="1"/>
  <c r="AB26" i="196"/>
  <c r="AB13" i="196"/>
  <c r="Z20" i="196"/>
  <c r="AC20" i="196" s="1"/>
  <c r="Q18" i="191"/>
  <c r="Q13" i="191"/>
  <c r="AB22" i="196"/>
  <c r="H11" i="191"/>
  <c r="Z26" i="192"/>
  <c r="Z15" i="192"/>
  <c r="Z25" i="192"/>
  <c r="Q6" i="192"/>
  <c r="S6" i="192"/>
  <c r="Z22" i="192"/>
  <c r="AB24" i="192"/>
  <c r="Z19" i="192"/>
  <c r="Z20" i="192"/>
  <c r="AC20" i="192" s="1"/>
  <c r="AI20" i="192" s="1"/>
  <c r="AB18" i="192"/>
  <c r="AB19" i="192"/>
  <c r="Z16" i="192"/>
  <c r="AB26" i="192"/>
  <c r="AE22" i="192"/>
  <c r="AK22" i="192" s="1"/>
  <c r="Z9" i="192"/>
  <c r="AC9" i="192" s="1"/>
  <c r="Z23" i="192"/>
  <c r="Z18" i="192"/>
  <c r="AC18" i="192" s="1"/>
  <c r="Z11" i="192"/>
  <c r="AC11" i="192" s="1"/>
  <c r="AC19" i="192"/>
  <c r="AB9" i="192"/>
  <c r="S24" i="191"/>
  <c r="CV6" i="191"/>
  <c r="DE6" i="191"/>
  <c r="AC14" i="198"/>
  <c r="AI14" i="198" s="1"/>
  <c r="DH14" i="191" s="1"/>
  <c r="H24" i="191"/>
  <c r="AF6" i="198"/>
  <c r="Q6" i="198"/>
  <c r="CS14" i="191"/>
  <c r="H23" i="191"/>
  <c r="W6" i="198"/>
  <c r="H21" i="191"/>
  <c r="Q17" i="191"/>
  <c r="Z11" i="198"/>
  <c r="CY11" i="191" s="1"/>
  <c r="Z23" i="198"/>
  <c r="CY23" i="191" s="1"/>
  <c r="Q15" i="191"/>
  <c r="Q24" i="191"/>
  <c r="H8" i="191"/>
  <c r="AB11" i="198"/>
  <c r="DA11" i="191" s="1"/>
  <c r="J8" i="191"/>
  <c r="S16" i="191"/>
  <c r="S6" i="198"/>
  <c r="AB15" i="198"/>
  <c r="DA15" i="191" s="1"/>
  <c r="AB18" i="198"/>
  <c r="DA18" i="191" s="1"/>
  <c r="S22" i="191"/>
  <c r="AB8" i="198"/>
  <c r="DA8" i="191" s="1"/>
  <c r="CX6" i="191"/>
  <c r="AB13" i="198"/>
  <c r="DA13" i="191" s="1"/>
  <c r="AH6" i="198"/>
  <c r="AB12" i="198"/>
  <c r="DA12" i="191" s="1"/>
  <c r="AB10" i="198"/>
  <c r="AE10" i="198" s="1"/>
  <c r="J18" i="191"/>
  <c r="S23" i="191"/>
  <c r="J20" i="191"/>
  <c r="J12" i="191"/>
  <c r="AB13" i="197"/>
  <c r="CD13" i="191" s="1"/>
  <c r="J16" i="191"/>
  <c r="AB7" i="197"/>
  <c r="J9" i="191"/>
  <c r="S8" i="191"/>
  <c r="AB12" i="197"/>
  <c r="CD12" i="191" s="1"/>
  <c r="J11" i="191"/>
  <c r="AB17" i="197"/>
  <c r="AE17" i="197" s="1"/>
  <c r="J10" i="191"/>
  <c r="J21" i="191"/>
  <c r="S10" i="191"/>
  <c r="S19" i="191"/>
  <c r="S20" i="191"/>
  <c r="J19" i="191"/>
  <c r="J15" i="191"/>
  <c r="AB25" i="197"/>
  <c r="CD25" i="191" s="1"/>
  <c r="CM8" i="191"/>
  <c r="BU8" i="191" s="1"/>
  <c r="J22" i="191"/>
  <c r="AB24" i="197"/>
  <c r="CD24" i="191" s="1"/>
  <c r="J13" i="191"/>
  <c r="AB18" i="197"/>
  <c r="AE18" i="197" s="1"/>
  <c r="BX12" i="191"/>
  <c r="AB14" i="197"/>
  <c r="AE14" i="197" s="1"/>
  <c r="Q19" i="191"/>
  <c r="S26" i="191"/>
  <c r="H9" i="191"/>
  <c r="G13" i="191"/>
  <c r="S18" i="191"/>
  <c r="S12" i="191"/>
  <c r="S17" i="191"/>
  <c r="Q20" i="191"/>
  <c r="G25" i="191"/>
  <c r="Q16" i="191"/>
  <c r="J14" i="191"/>
  <c r="J25" i="191"/>
  <c r="S9" i="191"/>
  <c r="S13" i="191"/>
  <c r="S14" i="191"/>
  <c r="Q11" i="191"/>
  <c r="J23" i="191"/>
  <c r="E20" i="191"/>
  <c r="Q14" i="191"/>
  <c r="J24" i="191"/>
  <c r="E26" i="191"/>
  <c r="S25" i="191"/>
  <c r="Q21" i="191"/>
  <c r="H13" i="191"/>
  <c r="H14" i="191"/>
  <c r="J17" i="191"/>
  <c r="E19" i="191"/>
  <c r="V6" i="192"/>
  <c r="T6" i="198"/>
  <c r="CS7" i="191"/>
  <c r="E23" i="191"/>
  <c r="E10" i="191"/>
  <c r="Z10" i="192"/>
  <c r="G10" i="191"/>
  <c r="AB10" i="192"/>
  <c r="AB20" i="196"/>
  <c r="AE20" i="196" s="1"/>
  <c r="AB23" i="192"/>
  <c r="AE23" i="192" s="1"/>
  <c r="AB16" i="192"/>
  <c r="AB13" i="192"/>
  <c r="Z14" i="192"/>
  <c r="V6" i="196"/>
  <c r="AB15" i="192"/>
  <c r="Z12" i="196"/>
  <c r="Z22" i="198"/>
  <c r="V6" i="198"/>
  <c r="CU7" i="191"/>
  <c r="AB21" i="192"/>
  <c r="AB11" i="192"/>
  <c r="Z24" i="192"/>
  <c r="AC24" i="192" s="1"/>
  <c r="G15" i="191"/>
  <c r="Z19" i="196"/>
  <c r="AC25" i="196"/>
  <c r="AC7" i="198"/>
  <c r="AB19" i="198"/>
  <c r="AE19" i="198" s="1"/>
  <c r="Z13" i="198"/>
  <c r="AC13" i="198" s="1"/>
  <c r="AB20" i="192"/>
  <c r="AB23" i="198"/>
  <c r="G21" i="191"/>
  <c r="AB25" i="192"/>
  <c r="AB16" i="196"/>
  <c r="AE16" i="196" s="1"/>
  <c r="E15" i="191"/>
  <c r="E17" i="191"/>
  <c r="Z17" i="192"/>
  <c r="Z16" i="198"/>
  <c r="AB17" i="196"/>
  <c r="AE17" i="196" s="1"/>
  <c r="AB25" i="196"/>
  <c r="Z21" i="192"/>
  <c r="AC21" i="192" s="1"/>
  <c r="AC16" i="192"/>
  <c r="G20" i="191"/>
  <c r="AC7" i="196"/>
  <c r="Z13" i="192"/>
  <c r="T6" i="192"/>
  <c r="AB14" i="192"/>
  <c r="AB23" i="196"/>
  <c r="AE23" i="196" s="1"/>
  <c r="Z26" i="198"/>
  <c r="AC26" i="198" s="1"/>
  <c r="AB7" i="192"/>
  <c r="AE7" i="192" s="1"/>
  <c r="DB19" i="191"/>
  <c r="AI19" i="198"/>
  <c r="DH19" i="191" s="1"/>
  <c r="CP19" i="191" s="1"/>
  <c r="E13" i="191"/>
  <c r="AC22" i="192"/>
  <c r="AK7" i="196"/>
  <c r="AO7" i="196" s="1"/>
  <c r="AB12" i="192"/>
  <c r="CS21" i="191"/>
  <c r="E21" i="191" s="1"/>
  <c r="Z21" i="198"/>
  <c r="AM20" i="192"/>
  <c r="G14" i="191"/>
  <c r="AB14" i="196"/>
  <c r="AE14" i="196" s="1"/>
  <c r="AC22" i="198"/>
  <c r="AC25" i="198"/>
  <c r="AB7" i="198"/>
  <c r="AE7" i="198" s="1"/>
  <c r="S6" i="196"/>
  <c r="CY25" i="191"/>
  <c r="AB21" i="198"/>
  <c r="AC7" i="192"/>
  <c r="Z15" i="198"/>
  <c r="AE21" i="196"/>
  <c r="Z14" i="196"/>
  <c r="AC14" i="196" s="1"/>
  <c r="AB14" i="198"/>
  <c r="AE14" i="198" s="1"/>
  <c r="AM19" i="198"/>
  <c r="AC26" i="196"/>
  <c r="AB15" i="196"/>
  <c r="AE15" i="196" s="1"/>
  <c r="Z12" i="192"/>
  <c r="AB17" i="192"/>
  <c r="AC16" i="198"/>
  <c r="Z23" i="196"/>
  <c r="G18" i="191"/>
  <c r="AB18" i="196"/>
  <c r="AE18" i="196" s="1"/>
  <c r="AI20" i="196"/>
  <c r="Z8" i="192"/>
  <c r="E25" i="191"/>
  <c r="Z18" i="196"/>
  <c r="AC18" i="196" s="1"/>
  <c r="E16" i="191"/>
  <c r="Z24" i="196"/>
  <c r="AB25" i="198"/>
  <c r="AE25" i="198" s="1"/>
  <c r="AC24" i="198"/>
  <c r="E8" i="191"/>
  <c r="Z8" i="196"/>
  <c r="Z13" i="196"/>
  <c r="T6" i="196"/>
  <c r="Z11" i="196"/>
  <c r="AC11" i="196" s="1"/>
  <c r="Z18" i="198"/>
  <c r="AC18" i="198" s="1"/>
  <c r="AB16" i="198"/>
  <c r="Z17" i="196"/>
  <c r="AC17" i="196" s="1"/>
  <c r="Z9" i="198"/>
  <c r="E11" i="191"/>
  <c r="Z17" i="198"/>
  <c r="AC17" i="198" s="1"/>
  <c r="Z15" i="196"/>
  <c r="CY14" i="191"/>
  <c r="Z21" i="196"/>
  <c r="AB22" i="198"/>
  <c r="CU17" i="191"/>
  <c r="G17" i="191" s="1"/>
  <c r="AB17" i="198"/>
  <c r="AB8" i="192"/>
  <c r="CU24" i="191"/>
  <c r="G24" i="191" s="1"/>
  <c r="AB24" i="198"/>
  <c r="Z20" i="198"/>
  <c r="AC20" i="198" s="1"/>
  <c r="AC11" i="198"/>
  <c r="AB26" i="197"/>
  <c r="AE26" i="197" s="1"/>
  <c r="BX26" i="191"/>
  <c r="G26" i="191" s="1"/>
  <c r="Z12" i="198"/>
  <c r="AB26" i="198"/>
  <c r="Z10" i="198"/>
  <c r="CU9" i="191"/>
  <c r="AB9" i="198"/>
  <c r="AE9" i="198" s="1"/>
  <c r="AB10" i="196"/>
  <c r="AC21" i="198"/>
  <c r="AH6" i="196"/>
  <c r="Z19" i="197"/>
  <c r="BY19" i="191"/>
  <c r="BY6" i="191" s="1"/>
  <c r="J7" i="191"/>
  <c r="AB16" i="197"/>
  <c r="BX16" i="191"/>
  <c r="G16" i="191" s="1"/>
  <c r="AB11" i="196"/>
  <c r="AE11" i="196" s="1"/>
  <c r="Z16" i="197"/>
  <c r="BV7" i="191"/>
  <c r="T6" i="197"/>
  <c r="AB20" i="198"/>
  <c r="AB10" i="197"/>
  <c r="Z8" i="198"/>
  <c r="Z6" i="198" s="1"/>
  <c r="AC22" i="196"/>
  <c r="V6" i="197"/>
  <c r="BX7" i="191"/>
  <c r="Y6" i="198"/>
  <c r="CA6" i="191"/>
  <c r="Z12" i="197"/>
  <c r="BV12" i="191"/>
  <c r="H15" i="191"/>
  <c r="BX9" i="191"/>
  <c r="AB9" i="197"/>
  <c r="AF6" i="192"/>
  <c r="W6" i="192"/>
  <c r="DG7" i="191"/>
  <c r="DG6" i="191" s="1"/>
  <c r="Q7" i="191"/>
  <c r="S11" i="191"/>
  <c r="BX23" i="191"/>
  <c r="AB23" i="197"/>
  <c r="AE23" i="197" s="1"/>
  <c r="Z24" i="197"/>
  <c r="BV24" i="191"/>
  <c r="E24" i="191" s="1"/>
  <c r="W6" i="197"/>
  <c r="AB21" i="197"/>
  <c r="AE21" i="197" s="1"/>
  <c r="Z25" i="197"/>
  <c r="AH6" i="192"/>
  <c r="BX22" i="191"/>
  <c r="G22" i="191" s="1"/>
  <c r="AB22" i="197"/>
  <c r="CJ7" i="191"/>
  <c r="CJ6" i="191" s="1"/>
  <c r="AH6" i="197"/>
  <c r="Z18" i="197"/>
  <c r="BV18" i="191"/>
  <c r="E18" i="191" s="1"/>
  <c r="BV9" i="191"/>
  <c r="E9" i="191" s="1"/>
  <c r="AB20" i="197"/>
  <c r="AE20" i="197" s="1"/>
  <c r="Y6" i="192"/>
  <c r="BV22" i="191"/>
  <c r="E22" i="191" s="1"/>
  <c r="Z20" i="197"/>
  <c r="AB15" i="197"/>
  <c r="BX11" i="191"/>
  <c r="G11" i="191" s="1"/>
  <c r="AB11" i="197"/>
  <c r="BX8" i="191"/>
  <c r="CH6" i="191"/>
  <c r="AF6" i="197"/>
  <c r="Y6" i="197"/>
  <c r="BV14" i="191"/>
  <c r="Z14" i="197"/>
  <c r="H16" i="191"/>
  <c r="H10" i="191"/>
  <c r="S15" i="191"/>
  <c r="AB19" i="197"/>
  <c r="AE19" i="197" s="1"/>
  <c r="BX19" i="191"/>
  <c r="G19" i="191" s="1"/>
  <c r="CB10" i="191" l="1"/>
  <c r="AC10" i="197"/>
  <c r="CD7" i="191"/>
  <c r="AE7" i="197"/>
  <c r="AE10" i="197"/>
  <c r="AC7" i="197"/>
  <c r="CB7" i="191"/>
  <c r="K7" i="191" s="1"/>
  <c r="CB22" i="191"/>
  <c r="AC17" i="197"/>
  <c r="CE17" i="191" s="1"/>
  <c r="CG8" i="191"/>
  <c r="CB13" i="191"/>
  <c r="AI22" i="197"/>
  <c r="CK22" i="191" s="1"/>
  <c r="CE22" i="191"/>
  <c r="CD14" i="191"/>
  <c r="AC15" i="197"/>
  <c r="CE8" i="191"/>
  <c r="AE13" i="197"/>
  <c r="AK13" i="197" s="1"/>
  <c r="CE13" i="191"/>
  <c r="AI13" i="197"/>
  <c r="CK13" i="191" s="1"/>
  <c r="AC11" i="197"/>
  <c r="CD17" i="191"/>
  <c r="CB26" i="191"/>
  <c r="AC23" i="197"/>
  <c r="AC9" i="197"/>
  <c r="AC10" i="196"/>
  <c r="AE22" i="196"/>
  <c r="AC21" i="197"/>
  <c r="AI16" i="196"/>
  <c r="AE8" i="196"/>
  <c r="AK24" i="196"/>
  <c r="AE26" i="196"/>
  <c r="AM16" i="196"/>
  <c r="AE9" i="196"/>
  <c r="AB6" i="196"/>
  <c r="Z6" i="196"/>
  <c r="AE13" i="196"/>
  <c r="AI11" i="192"/>
  <c r="K9" i="191"/>
  <c r="AE24" i="192"/>
  <c r="AI19" i="192"/>
  <c r="AM19" i="192" s="1"/>
  <c r="AC15" i="192"/>
  <c r="AC26" i="192"/>
  <c r="AC25" i="192"/>
  <c r="AI18" i="192"/>
  <c r="AE26" i="192"/>
  <c r="AE9" i="192"/>
  <c r="AE19" i="192"/>
  <c r="AI9" i="192"/>
  <c r="AE18" i="192"/>
  <c r="AM11" i="192"/>
  <c r="AC23" i="192"/>
  <c r="DB14" i="191"/>
  <c r="AC23" i="198"/>
  <c r="AC8" i="198"/>
  <c r="AI8" i="198" s="1"/>
  <c r="E14" i="191"/>
  <c r="AE11" i="198"/>
  <c r="AE15" i="198"/>
  <c r="AK15" i="198" s="1"/>
  <c r="AE12" i="198"/>
  <c r="DD12" i="191" s="1"/>
  <c r="AE18" i="198"/>
  <c r="DD18" i="191" s="1"/>
  <c r="DA10" i="191"/>
  <c r="G9" i="191"/>
  <c r="AK10" i="198"/>
  <c r="DD10" i="191"/>
  <c r="AE8" i="198"/>
  <c r="AE13" i="198"/>
  <c r="AE24" i="197"/>
  <c r="CG24" i="191" s="1"/>
  <c r="G12" i="191"/>
  <c r="AE25" i="197"/>
  <c r="CG25" i="191" s="1"/>
  <c r="CD18" i="191"/>
  <c r="AE12" i="197"/>
  <c r="AK12" i="197" s="1"/>
  <c r="AO12" i="197" s="1"/>
  <c r="AK14" i="197"/>
  <c r="CM14" i="191" s="1"/>
  <c r="CG14" i="191"/>
  <c r="AK17" i="197"/>
  <c r="CG17" i="191"/>
  <c r="AB6" i="197"/>
  <c r="J6" i="191"/>
  <c r="G23" i="191"/>
  <c r="Q6" i="191"/>
  <c r="E12" i="191"/>
  <c r="CS6" i="191"/>
  <c r="CG19" i="191"/>
  <c r="AK19" i="197"/>
  <c r="CM19" i="191" s="1"/>
  <c r="CG26" i="191"/>
  <c r="AK26" i="197"/>
  <c r="CM26" i="191" s="1"/>
  <c r="DD14" i="191"/>
  <c r="AK14" i="198"/>
  <c r="DJ14" i="191" s="1"/>
  <c r="AI24" i="192"/>
  <c r="AK15" i="196"/>
  <c r="AI14" i="196"/>
  <c r="DB20" i="191"/>
  <c r="AI20" i="198"/>
  <c r="DH20" i="191" s="1"/>
  <c r="DB17" i="191"/>
  <c r="AI17" i="198"/>
  <c r="DH17" i="191" s="1"/>
  <c r="AI18" i="196"/>
  <c r="DB13" i="191"/>
  <c r="AI13" i="198"/>
  <c r="DH13" i="191" s="1"/>
  <c r="AI18" i="198"/>
  <c r="DH18" i="191" s="1"/>
  <c r="DB18" i="191"/>
  <c r="AI11" i="196"/>
  <c r="CG21" i="191"/>
  <c r="AK21" i="197"/>
  <c r="CM21" i="191" s="1"/>
  <c r="AK7" i="198"/>
  <c r="AO7" i="198" s="1"/>
  <c r="DD7" i="191"/>
  <c r="AK14" i="196"/>
  <c r="AK20" i="196"/>
  <c r="AO20" i="196" s="1"/>
  <c r="S7" i="191"/>
  <c r="S6" i="191" s="1"/>
  <c r="CB12" i="191"/>
  <c r="AC12" i="197"/>
  <c r="Z6" i="197"/>
  <c r="CY15" i="191"/>
  <c r="AC15" i="198"/>
  <c r="CU6" i="191"/>
  <c r="CB14" i="191"/>
  <c r="CB18" i="191"/>
  <c r="AC18" i="197"/>
  <c r="CD23" i="191"/>
  <c r="BV6" i="191"/>
  <c r="AC14" i="197"/>
  <c r="CB19" i="191"/>
  <c r="G8" i="191"/>
  <c r="DA22" i="191"/>
  <c r="AE22" i="198"/>
  <c r="AI7" i="192"/>
  <c r="AM9" i="196"/>
  <c r="CY21" i="191"/>
  <c r="AE14" i="192"/>
  <c r="AE20" i="192"/>
  <c r="AK16" i="196"/>
  <c r="CD11" i="191"/>
  <c r="AE11" i="197"/>
  <c r="AC19" i="197"/>
  <c r="BX6" i="191"/>
  <c r="AI11" i="198"/>
  <c r="DB11" i="191"/>
  <c r="AC15" i="196"/>
  <c r="CY9" i="191"/>
  <c r="AC9" i="198"/>
  <c r="DB24" i="191"/>
  <c r="AI24" i="198"/>
  <c r="AC8" i="192"/>
  <c r="AI22" i="192"/>
  <c r="E7" i="191"/>
  <c r="CY22" i="191"/>
  <c r="AE13" i="192"/>
  <c r="AC10" i="192"/>
  <c r="AE17" i="192"/>
  <c r="AE12" i="192"/>
  <c r="AM13" i="198"/>
  <c r="CY13" i="191"/>
  <c r="AI25" i="196"/>
  <c r="AM24" i="192"/>
  <c r="AK24" i="192"/>
  <c r="G7" i="191"/>
  <c r="DD19" i="191"/>
  <c r="AK19" i="198"/>
  <c r="DJ19" i="191" s="1"/>
  <c r="AI22" i="196"/>
  <c r="H19" i="191"/>
  <c r="CY20" i="191"/>
  <c r="AB6" i="198"/>
  <c r="DA7" i="191"/>
  <c r="AK23" i="196"/>
  <c r="DD25" i="191"/>
  <c r="AK25" i="198"/>
  <c r="DJ25" i="191" s="1"/>
  <c r="AE25" i="196"/>
  <c r="CD19" i="191"/>
  <c r="CD20" i="191"/>
  <c r="AK23" i="197"/>
  <c r="CM23" i="191" s="1"/>
  <c r="CG23" i="191"/>
  <c r="CY10" i="191"/>
  <c r="AC10" i="198"/>
  <c r="AO19" i="196"/>
  <c r="DA21" i="191"/>
  <c r="AE21" i="198"/>
  <c r="CD22" i="191"/>
  <c r="AE22" i="197"/>
  <c r="CP14" i="191"/>
  <c r="CD16" i="191"/>
  <c r="CY17" i="191"/>
  <c r="CB24" i="191"/>
  <c r="AC24" i="197"/>
  <c r="DA9" i="191"/>
  <c r="AM20" i="196"/>
  <c r="DB16" i="191"/>
  <c r="AI16" i="198"/>
  <c r="DH16" i="191" s="1"/>
  <c r="DA14" i="191"/>
  <c r="AK7" i="192"/>
  <c r="AO7" i="192" s="1"/>
  <c r="AK18" i="197"/>
  <c r="CG18" i="191"/>
  <c r="CY8" i="191"/>
  <c r="AI21" i="198"/>
  <c r="DH21" i="191" s="1"/>
  <c r="DB21" i="191"/>
  <c r="AK18" i="196"/>
  <c r="DA26" i="191"/>
  <c r="DA24" i="191"/>
  <c r="M24" i="191" s="1"/>
  <c r="AE24" i="198"/>
  <c r="DA25" i="191"/>
  <c r="AO14" i="196"/>
  <c r="AB6" i="192"/>
  <c r="CY26" i="191"/>
  <c r="AC13" i="192"/>
  <c r="AE25" i="192"/>
  <c r="AE15" i="192"/>
  <c r="AI21" i="192"/>
  <c r="AE16" i="192"/>
  <c r="AK23" i="192"/>
  <c r="CD15" i="191"/>
  <c r="AE16" i="197"/>
  <c r="CD10" i="191"/>
  <c r="AE15" i="197"/>
  <c r="AC12" i="198"/>
  <c r="CY12" i="191"/>
  <c r="AM14" i="198"/>
  <c r="AE26" i="198"/>
  <c r="DA16" i="191"/>
  <c r="AC13" i="196"/>
  <c r="AC24" i="196"/>
  <c r="DB25" i="191"/>
  <c r="AI25" i="198"/>
  <c r="DD15" i="191"/>
  <c r="AC23" i="196"/>
  <c r="AI7" i="196"/>
  <c r="CY16" i="191"/>
  <c r="DA19" i="191"/>
  <c r="AC19" i="196"/>
  <c r="AE11" i="192"/>
  <c r="AE16" i="198"/>
  <c r="AO23" i="192"/>
  <c r="AE10" i="192"/>
  <c r="AC12" i="192"/>
  <c r="Z6" i="192"/>
  <c r="AO22" i="192"/>
  <c r="CB20" i="191"/>
  <c r="AC20" i="197"/>
  <c r="AC25" i="197"/>
  <c r="CB25" i="191"/>
  <c r="K25" i="191" s="1"/>
  <c r="H7" i="191"/>
  <c r="CE26" i="191"/>
  <c r="AI26" i="197"/>
  <c r="DA20" i="191"/>
  <c r="AE20" i="198"/>
  <c r="CG20" i="191"/>
  <c r="AK20" i="197"/>
  <c r="CM20" i="191" s="1"/>
  <c r="AK11" i="196"/>
  <c r="DD9" i="191"/>
  <c r="AK9" i="198"/>
  <c r="DJ9" i="191" s="1"/>
  <c r="DA17" i="191"/>
  <c r="AE17" i="198"/>
  <c r="CY18" i="191"/>
  <c r="AC8" i="196"/>
  <c r="AK21" i="196"/>
  <c r="DB22" i="191"/>
  <c r="AI22" i="198"/>
  <c r="DH22" i="191" s="1"/>
  <c r="DB7" i="191"/>
  <c r="AI7" i="198"/>
  <c r="AE21" i="192"/>
  <c r="AI17" i="196"/>
  <c r="AC21" i="196"/>
  <c r="AC12" i="196"/>
  <c r="AC17" i="192"/>
  <c r="CD9" i="191"/>
  <c r="AE9" i="197"/>
  <c r="AO12" i="196"/>
  <c r="CD21" i="191"/>
  <c r="AC16" i="197"/>
  <c r="CB16" i="191"/>
  <c r="AE10" i="196"/>
  <c r="CD26" i="191"/>
  <c r="AM11" i="196"/>
  <c r="AI26" i="196"/>
  <c r="AI16" i="192"/>
  <c r="DA23" i="191"/>
  <c r="AE23" i="198"/>
  <c r="AE8" i="192"/>
  <c r="AC14" i="192"/>
  <c r="AK17" i="196"/>
  <c r="DB26" i="191"/>
  <c r="AI26" i="198"/>
  <c r="DH26" i="191" s="1"/>
  <c r="CE7" i="191" l="1"/>
  <c r="AC6" i="197"/>
  <c r="AI7" i="197"/>
  <c r="AK10" i="197"/>
  <c r="CG10" i="191"/>
  <c r="CG7" i="191"/>
  <c r="AK7" i="197"/>
  <c r="AE6" i="197"/>
  <c r="CE10" i="191"/>
  <c r="AI10" i="197"/>
  <c r="AI17" i="197"/>
  <c r="AM17" i="197" s="1"/>
  <c r="K22" i="191"/>
  <c r="BS22" i="191"/>
  <c r="AM22" i="197"/>
  <c r="CG13" i="191"/>
  <c r="BU14" i="191"/>
  <c r="BS13" i="191"/>
  <c r="CK8" i="191"/>
  <c r="BS8" i="191" s="1"/>
  <c r="AI15" i="197"/>
  <c r="CE15" i="191"/>
  <c r="AM13" i="197"/>
  <c r="CE11" i="191"/>
  <c r="N11" i="191" s="1"/>
  <c r="AI11" i="197"/>
  <c r="AK25" i="197"/>
  <c r="AO25" i="197" s="1"/>
  <c r="AI23" i="197"/>
  <c r="CE23" i="191"/>
  <c r="N23" i="191" s="1"/>
  <c r="AI10" i="196"/>
  <c r="AM18" i="192"/>
  <c r="CE9" i="191"/>
  <c r="AI9" i="197"/>
  <c r="AK22" i="196"/>
  <c r="AI21" i="197"/>
  <c r="CE21" i="191"/>
  <c r="N21" i="191" s="1"/>
  <c r="AM14" i="196"/>
  <c r="AK8" i="196"/>
  <c r="AO11" i="196"/>
  <c r="AM18" i="196"/>
  <c r="AC6" i="196"/>
  <c r="AO24" i="196"/>
  <c r="AO23" i="196"/>
  <c r="AK9" i="196"/>
  <c r="K20" i="191"/>
  <c r="AK26" i="196"/>
  <c r="AM17" i="196"/>
  <c r="AK13" i="196"/>
  <c r="AI26" i="192"/>
  <c r="AI15" i="192"/>
  <c r="AI25" i="192"/>
  <c r="AK9" i="192"/>
  <c r="AI23" i="192"/>
  <c r="AK26" i="192"/>
  <c r="P18" i="191"/>
  <c r="AK18" i="192"/>
  <c r="AM9" i="192"/>
  <c r="AC6" i="192"/>
  <c r="AK19" i="192"/>
  <c r="DH8" i="191"/>
  <c r="AM8" i="198"/>
  <c r="AM17" i="198"/>
  <c r="AC6" i="198"/>
  <c r="CP13" i="191"/>
  <c r="AM26" i="198"/>
  <c r="AM18" i="198"/>
  <c r="DB8" i="191"/>
  <c r="AI23" i="198"/>
  <c r="DB23" i="191"/>
  <c r="CP18" i="191"/>
  <c r="CP17" i="191"/>
  <c r="CP21" i="191"/>
  <c r="AK12" i="198"/>
  <c r="DJ12" i="191" s="1"/>
  <c r="CR12" i="191" s="1"/>
  <c r="AK11" i="198"/>
  <c r="DD11" i="191"/>
  <c r="M9" i="191"/>
  <c r="AK18" i="198"/>
  <c r="AO18" i="198" s="1"/>
  <c r="AO14" i="198"/>
  <c r="AO19" i="198"/>
  <c r="DD8" i="191"/>
  <c r="AK8" i="198"/>
  <c r="DD13" i="191"/>
  <c r="AK13" i="198"/>
  <c r="DJ10" i="191"/>
  <c r="CR10" i="191" s="1"/>
  <c r="AO10" i="198"/>
  <c r="AK24" i="197"/>
  <c r="AO24" i="197" s="1"/>
  <c r="CM12" i="191"/>
  <c r="BU12" i="191" s="1"/>
  <c r="AO26" i="197"/>
  <c r="AO21" i="197"/>
  <c r="AO19" i="197"/>
  <c r="CG12" i="191"/>
  <c r="AO14" i="197"/>
  <c r="G6" i="191"/>
  <c r="CM17" i="191"/>
  <c r="BU17" i="191" s="1"/>
  <c r="AO17" i="197"/>
  <c r="K11" i="191"/>
  <c r="E6" i="191"/>
  <c r="H6" i="191"/>
  <c r="CP20" i="191"/>
  <c r="CR19" i="191"/>
  <c r="N26" i="191"/>
  <c r="K16" i="191"/>
  <c r="CG22" i="191"/>
  <c r="AK22" i="197"/>
  <c r="M16" i="191"/>
  <c r="AI16" i="197"/>
  <c r="CE16" i="191"/>
  <c r="N16" i="191" s="1"/>
  <c r="K17" i="191"/>
  <c r="CK26" i="191"/>
  <c r="BS26" i="191" s="1"/>
  <c r="AM26" i="197"/>
  <c r="DD16" i="191"/>
  <c r="AK16" i="198"/>
  <c r="AI23" i="196"/>
  <c r="CP26" i="191"/>
  <c r="K26" i="191"/>
  <c r="K10" i="191"/>
  <c r="K14" i="191"/>
  <c r="BU26" i="191"/>
  <c r="M26" i="191"/>
  <c r="BU21" i="191"/>
  <c r="AI12" i="196"/>
  <c r="AK21" i="192"/>
  <c r="AO21" i="196"/>
  <c r="AK10" i="192"/>
  <c r="AK11" i="192"/>
  <c r="AM16" i="198"/>
  <c r="DJ15" i="191"/>
  <c r="CR15" i="191" s="1"/>
  <c r="AO15" i="198"/>
  <c r="AI24" i="196"/>
  <c r="CG15" i="191"/>
  <c r="AK15" i="197"/>
  <c r="AK15" i="192"/>
  <c r="K24" i="191"/>
  <c r="AK12" i="192"/>
  <c r="K23" i="191"/>
  <c r="M13" i="191"/>
  <c r="AO16" i="196"/>
  <c r="AM22" i="192"/>
  <c r="DH24" i="191"/>
  <c r="CP24" i="191" s="1"/>
  <c r="AM24" i="198"/>
  <c r="DD22" i="191"/>
  <c r="AK22" i="198"/>
  <c r="AO23" i="197"/>
  <c r="M10" i="191"/>
  <c r="DD21" i="191"/>
  <c r="AK21" i="198"/>
  <c r="P7" i="191"/>
  <c r="AK13" i="192"/>
  <c r="CM13" i="191"/>
  <c r="BU13" i="191" s="1"/>
  <c r="AO13" i="197"/>
  <c r="DD17" i="191"/>
  <c r="AK17" i="198"/>
  <c r="K13" i="191"/>
  <c r="DA6" i="191"/>
  <c r="AM25" i="196"/>
  <c r="AM21" i="192"/>
  <c r="AI12" i="197"/>
  <c r="CE12" i="191"/>
  <c r="AI14" i="192"/>
  <c r="AM7" i="196"/>
  <c r="CP8" i="191"/>
  <c r="CY6" i="191"/>
  <c r="M12" i="191"/>
  <c r="AI21" i="196"/>
  <c r="AI13" i="196"/>
  <c r="AK16" i="192"/>
  <c r="CR25" i="191"/>
  <c r="AK17" i="192"/>
  <c r="P14" i="191"/>
  <c r="AK14" i="192"/>
  <c r="AM7" i="192"/>
  <c r="CE14" i="191"/>
  <c r="AI14" i="197"/>
  <c r="AK8" i="192"/>
  <c r="AK10" i="196"/>
  <c r="AE6" i="196"/>
  <c r="DH7" i="191"/>
  <c r="AM7" i="198"/>
  <c r="AO15" i="196"/>
  <c r="AK20" i="198"/>
  <c r="DD20" i="191"/>
  <c r="CE25" i="191"/>
  <c r="N25" i="191" s="1"/>
  <c r="AI25" i="197"/>
  <c r="CG16" i="191"/>
  <c r="AK16" i="197"/>
  <c r="AK25" i="192"/>
  <c r="AI13" i="192"/>
  <c r="AO25" i="198"/>
  <c r="AE6" i="192"/>
  <c r="CE24" i="191"/>
  <c r="AI24" i="197"/>
  <c r="BU19" i="191"/>
  <c r="M19" i="191"/>
  <c r="CP22" i="191"/>
  <c r="M17" i="191"/>
  <c r="DB9" i="191"/>
  <c r="AI9" i="198"/>
  <c r="DH11" i="191"/>
  <c r="AM11" i="198"/>
  <c r="M14" i="191"/>
  <c r="N7" i="191"/>
  <c r="AM26" i="196"/>
  <c r="M21" i="191"/>
  <c r="M15" i="191"/>
  <c r="CR9" i="191"/>
  <c r="AM22" i="196"/>
  <c r="K21" i="191"/>
  <c r="CE18" i="191"/>
  <c r="N18" i="191" s="1"/>
  <c r="AI18" i="197"/>
  <c r="K19" i="191"/>
  <c r="DH25" i="191"/>
  <c r="CP25" i="191" s="1"/>
  <c r="AM25" i="198"/>
  <c r="AO9" i="198"/>
  <c r="DD23" i="191"/>
  <c r="P23" i="191" s="1"/>
  <c r="AK23" i="198"/>
  <c r="AK9" i="197"/>
  <c r="CG9" i="191"/>
  <c r="M23" i="191"/>
  <c r="AI19" i="196"/>
  <c r="AI12" i="198"/>
  <c r="DB12" i="191"/>
  <c r="M25" i="191"/>
  <c r="CR14" i="191"/>
  <c r="AK25" i="196"/>
  <c r="AO24" i="192"/>
  <c r="K18" i="191"/>
  <c r="AM22" i="198"/>
  <c r="AK11" i="197"/>
  <c r="CG11" i="191"/>
  <c r="DB15" i="191"/>
  <c r="AI15" i="198"/>
  <c r="DJ7" i="191"/>
  <c r="AI20" i="197"/>
  <c r="CE20" i="191"/>
  <c r="N20" i="191" s="1"/>
  <c r="CB6" i="191"/>
  <c r="AE6" i="198"/>
  <c r="AI10" i="192"/>
  <c r="AI8" i="192"/>
  <c r="AI12" i="192"/>
  <c r="M22" i="191"/>
  <c r="K8" i="191"/>
  <c r="M18" i="191"/>
  <c r="CD6" i="191"/>
  <c r="AI8" i="196"/>
  <c r="DD24" i="191"/>
  <c r="P24" i="191" s="1"/>
  <c r="AK24" i="198"/>
  <c r="K12" i="191"/>
  <c r="BU20" i="191"/>
  <c r="AI15" i="196"/>
  <c r="AK20" i="192"/>
  <c r="AM16" i="192"/>
  <c r="N17" i="191"/>
  <c r="AI17" i="192"/>
  <c r="M11" i="191"/>
  <c r="CP16" i="191"/>
  <c r="DD26" i="191"/>
  <c r="AK26" i="198"/>
  <c r="AO17" i="196"/>
  <c r="M7" i="191"/>
  <c r="CM18" i="191"/>
  <c r="AO18" i="197"/>
  <c r="DB10" i="191"/>
  <c r="AI10" i="198"/>
  <c r="AO20" i="197"/>
  <c r="AM20" i="198"/>
  <c r="N22" i="191"/>
  <c r="K15" i="191"/>
  <c r="AI19" i="197"/>
  <c r="CE19" i="191"/>
  <c r="M20" i="191"/>
  <c r="AM21" i="198"/>
  <c r="AO18" i="196"/>
  <c r="BU23" i="191"/>
  <c r="M8" i="191"/>
  <c r="P19" i="191"/>
  <c r="CK10" i="191" l="1"/>
  <c r="BS10" i="191" s="1"/>
  <c r="AM10" i="197"/>
  <c r="AK6" i="197"/>
  <c r="CM7" i="191"/>
  <c r="AO7" i="197"/>
  <c r="CG6" i="191"/>
  <c r="CM10" i="191"/>
  <c r="BU10" i="191" s="1"/>
  <c r="AO10" i="197"/>
  <c r="AI6" i="197"/>
  <c r="CK7" i="191"/>
  <c r="AM7" i="197"/>
  <c r="AM6" i="197" s="1"/>
  <c r="CE6" i="191"/>
  <c r="CK17" i="191"/>
  <c r="BS17" i="191" s="1"/>
  <c r="CM25" i="191"/>
  <c r="BU25" i="191" s="1"/>
  <c r="CM24" i="191"/>
  <c r="BU24" i="191" s="1"/>
  <c r="CK15" i="191"/>
  <c r="BS15" i="191" s="1"/>
  <c r="AM15" i="197"/>
  <c r="V7" i="191"/>
  <c r="D7" i="191" s="1"/>
  <c r="CK11" i="191"/>
  <c r="BS11" i="191" s="1"/>
  <c r="AM11" i="197"/>
  <c r="CK23" i="191"/>
  <c r="BS23" i="191" s="1"/>
  <c r="AM23" i="197"/>
  <c r="DB6" i="191"/>
  <c r="AO22" i="196"/>
  <c r="CK21" i="191"/>
  <c r="BS21" i="191" s="1"/>
  <c r="AM21" i="197"/>
  <c r="N14" i="191"/>
  <c r="AM10" i="196"/>
  <c r="N9" i="191"/>
  <c r="CK9" i="191"/>
  <c r="BS9" i="191" s="1"/>
  <c r="AM9" i="197"/>
  <c r="AO8" i="196"/>
  <c r="P26" i="191"/>
  <c r="AO9" i="196"/>
  <c r="AO13" i="196"/>
  <c r="P25" i="191"/>
  <c r="AO26" i="196"/>
  <c r="P9" i="191"/>
  <c r="AM25" i="192"/>
  <c r="AM26" i="192"/>
  <c r="AM15" i="192"/>
  <c r="AK6" i="192"/>
  <c r="AO26" i="192"/>
  <c r="AO19" i="192"/>
  <c r="AM23" i="192"/>
  <c r="AO18" i="192"/>
  <c r="AO9" i="192"/>
  <c r="N15" i="191"/>
  <c r="DH23" i="191"/>
  <c r="CP23" i="191" s="1"/>
  <c r="AM23" i="198"/>
  <c r="DJ18" i="191"/>
  <c r="CR18" i="191" s="1"/>
  <c r="AO12" i="198"/>
  <c r="DJ11" i="191"/>
  <c r="CR11" i="191" s="1"/>
  <c r="AO11" i="198"/>
  <c r="P20" i="191"/>
  <c r="P13" i="191"/>
  <c r="P8" i="191"/>
  <c r="DJ13" i="191"/>
  <c r="CR13" i="191" s="1"/>
  <c r="AO13" i="198"/>
  <c r="DJ8" i="191"/>
  <c r="CR8" i="191" s="1"/>
  <c r="AO8" i="198"/>
  <c r="DD6" i="191"/>
  <c r="AK6" i="198"/>
  <c r="P12" i="191"/>
  <c r="P11" i="191"/>
  <c r="N24" i="191"/>
  <c r="P15" i="191"/>
  <c r="P21" i="191"/>
  <c r="K6" i="191"/>
  <c r="N12" i="191"/>
  <c r="AM17" i="192"/>
  <c r="CK14" i="191"/>
  <c r="BS14" i="191" s="1"/>
  <c r="AM14" i="197"/>
  <c r="AM13" i="192"/>
  <c r="CP7" i="191"/>
  <c r="P17" i="191"/>
  <c r="CM22" i="191"/>
  <c r="AO22" i="197"/>
  <c r="M6" i="191"/>
  <c r="AM10" i="192"/>
  <c r="CK18" i="191"/>
  <c r="AM18" i="197"/>
  <c r="T26" i="191"/>
  <c r="B26" i="191" s="1"/>
  <c r="CP11" i="191"/>
  <c r="CK24" i="191"/>
  <c r="BS24" i="191" s="1"/>
  <c r="AM24" i="197"/>
  <c r="AO25" i="192"/>
  <c r="DJ17" i="191"/>
  <c r="CR17" i="191" s="1"/>
  <c r="AO17" i="198"/>
  <c r="DH9" i="191"/>
  <c r="AM9" i="198"/>
  <c r="AM21" i="196"/>
  <c r="AI6" i="192"/>
  <c r="AM23" i="196"/>
  <c r="AM8" i="196"/>
  <c r="DJ20" i="191"/>
  <c r="CR20" i="191" s="1"/>
  <c r="AO20" i="198"/>
  <c r="AO21" i="192"/>
  <c r="CK19" i="191"/>
  <c r="BS19" i="191" s="1"/>
  <c r="AM19" i="197"/>
  <c r="DH15" i="191"/>
  <c r="CP15" i="191" s="1"/>
  <c r="AM15" i="198"/>
  <c r="CM16" i="191"/>
  <c r="BU16" i="191" s="1"/>
  <c r="AO16" i="197"/>
  <c r="AO14" i="192"/>
  <c r="AO12" i="192"/>
  <c r="CM15" i="191"/>
  <c r="BU15" i="191" s="1"/>
  <c r="AO15" i="197"/>
  <c r="DH12" i="191"/>
  <c r="CP12" i="191" s="1"/>
  <c r="AM12" i="198"/>
  <c r="AO8" i="192"/>
  <c r="AO16" i="192"/>
  <c r="AI6" i="196"/>
  <c r="AO10" i="192"/>
  <c r="AM12" i="196"/>
  <c r="DJ16" i="191"/>
  <c r="CR16" i="191" s="1"/>
  <c r="AO16" i="198"/>
  <c r="AO20" i="192"/>
  <c r="N10" i="191"/>
  <c r="CM11" i="191"/>
  <c r="BU11" i="191" s="1"/>
  <c r="AO11" i="197"/>
  <c r="AO11" i="192"/>
  <c r="AK6" i="196"/>
  <c r="AO10" i="196"/>
  <c r="CK16" i="191"/>
  <c r="BS16" i="191" s="1"/>
  <c r="AM16" i="197"/>
  <c r="DH10" i="191"/>
  <c r="CP10" i="191" s="1"/>
  <c r="AM10" i="198"/>
  <c r="AM15" i="196"/>
  <c r="AM12" i="192"/>
  <c r="CM9" i="191"/>
  <c r="AO9" i="197"/>
  <c r="P16" i="191"/>
  <c r="AM14" i="192"/>
  <c r="CR7" i="191"/>
  <c r="AO13" i="192"/>
  <c r="T22" i="191"/>
  <c r="B22" i="191" s="1"/>
  <c r="AM24" i="196"/>
  <c r="P10" i="191"/>
  <c r="DJ26" i="191"/>
  <c r="AO26" i="198"/>
  <c r="CK20" i="191"/>
  <c r="AM20" i="197"/>
  <c r="AM19" i="196"/>
  <c r="AM13" i="196"/>
  <c r="DJ21" i="191"/>
  <c r="CR21" i="191" s="1"/>
  <c r="AO21" i="198"/>
  <c r="AO17" i="192"/>
  <c r="DJ24" i="191"/>
  <c r="CR24" i="191" s="1"/>
  <c r="AO24" i="198"/>
  <c r="N8" i="191"/>
  <c r="AO25" i="196"/>
  <c r="N19" i="191"/>
  <c r="CK25" i="191"/>
  <c r="BS25" i="191" s="1"/>
  <c r="AM25" i="197"/>
  <c r="DJ22" i="191"/>
  <c r="CR22" i="191" s="1"/>
  <c r="AO22" i="198"/>
  <c r="BU18" i="191"/>
  <c r="AM8" i="192"/>
  <c r="DJ23" i="191"/>
  <c r="AO23" i="198"/>
  <c r="N13" i="191"/>
  <c r="AI6" i="198"/>
  <c r="CK12" i="191"/>
  <c r="BS12" i="191" s="1"/>
  <c r="AM12" i="197"/>
  <c r="AO15" i="192"/>
  <c r="P22" i="191"/>
  <c r="CK6" i="191" l="1"/>
  <c r="BS7" i="191"/>
  <c r="AO6" i="197"/>
  <c r="T7" i="191"/>
  <c r="CM6" i="191"/>
  <c r="BU7" i="191"/>
  <c r="T11" i="191"/>
  <c r="B11" i="191" s="1"/>
  <c r="V18" i="191"/>
  <c r="D18" i="191" s="1"/>
  <c r="AM6" i="192"/>
  <c r="AO6" i="196"/>
  <c r="AM6" i="196"/>
  <c r="V19" i="191"/>
  <c r="D19" i="191" s="1"/>
  <c r="AM6" i="198"/>
  <c r="V24" i="191"/>
  <c r="D24" i="191" s="1"/>
  <c r="N6" i="191"/>
  <c r="P6" i="191"/>
  <c r="T24" i="191"/>
  <c r="B24" i="191" s="1"/>
  <c r="T14" i="191"/>
  <c r="B14" i="191" s="1"/>
  <c r="T12" i="191"/>
  <c r="B12" i="191" s="1"/>
  <c r="AO6" i="198"/>
  <c r="DJ6" i="191"/>
  <c r="T13" i="191"/>
  <c r="B13" i="191" s="1"/>
  <c r="V11" i="191"/>
  <c r="D11" i="191" s="1"/>
  <c r="V22" i="191"/>
  <c r="D22" i="191" s="1"/>
  <c r="BU22" i="191"/>
  <c r="V21" i="191"/>
  <c r="D21" i="191" s="1"/>
  <c r="T21" i="191"/>
  <c r="B21" i="191" s="1"/>
  <c r="T10" i="191"/>
  <c r="B10" i="191" s="1"/>
  <c r="V16" i="191"/>
  <c r="D16" i="191" s="1"/>
  <c r="B7" i="191"/>
  <c r="V14" i="191"/>
  <c r="D14" i="191" s="1"/>
  <c r="V17" i="191"/>
  <c r="D17" i="191" s="1"/>
  <c r="T19" i="191"/>
  <c r="B19" i="191" s="1"/>
  <c r="T15" i="191"/>
  <c r="B15" i="191" s="1"/>
  <c r="V15" i="191"/>
  <c r="D15" i="191" s="1"/>
  <c r="CR23" i="191"/>
  <c r="V23" i="191"/>
  <c r="D23" i="191" s="1"/>
  <c r="T20" i="191"/>
  <c r="B20" i="191" s="1"/>
  <c r="BS20" i="191"/>
  <c r="AO6" i="192"/>
  <c r="T23" i="191"/>
  <c r="B23" i="191" s="1"/>
  <c r="T9" i="191"/>
  <c r="B9" i="191" s="1"/>
  <c r="CP9" i="191"/>
  <c r="CP6" i="191" s="1"/>
  <c r="T16" i="191"/>
  <c r="B16" i="191" s="1"/>
  <c r="V13" i="191"/>
  <c r="D13" i="191" s="1"/>
  <c r="V10" i="191"/>
  <c r="D10" i="191" s="1"/>
  <c r="V8" i="191"/>
  <c r="D8" i="191" s="1"/>
  <c r="V26" i="191"/>
  <c r="D26" i="191" s="1"/>
  <c r="CR26" i="191"/>
  <c r="V9" i="191"/>
  <c r="D9" i="191" s="1"/>
  <c r="BU9" i="191"/>
  <c r="V25" i="191"/>
  <c r="D25" i="191" s="1"/>
  <c r="T18" i="191"/>
  <c r="B18" i="191" s="1"/>
  <c r="BS18" i="191"/>
  <c r="DH6" i="191"/>
  <c r="T8" i="191"/>
  <c r="B8" i="191" s="1"/>
  <c r="V20" i="191"/>
  <c r="D20" i="191" s="1"/>
  <c r="T25" i="191"/>
  <c r="B25" i="191" s="1"/>
  <c r="V12" i="191"/>
  <c r="D12" i="191" s="1"/>
  <c r="T17" i="191"/>
  <c r="B17" i="191" s="1"/>
  <c r="BU6" i="191" l="1"/>
  <c r="BS6" i="191"/>
  <c r="CR6" i="191"/>
  <c r="D6" i="191"/>
  <c r="B6" i="191"/>
  <c r="T6" i="191"/>
  <c r="V6" i="191"/>
</calcChain>
</file>

<file path=xl/sharedStrings.xml><?xml version="1.0" encoding="utf-8"?>
<sst xmlns="http://schemas.openxmlformats.org/spreadsheetml/2006/main" count="3131" uniqueCount="729">
  <si>
    <t>전</t>
  </si>
  <si>
    <t>답</t>
  </si>
  <si>
    <t>목    장</t>
    <phoneticPr fontId="5" type="noConversion"/>
  </si>
  <si>
    <t>철    도</t>
    <phoneticPr fontId="5" type="noConversion"/>
  </si>
  <si>
    <t>하    천</t>
    <phoneticPr fontId="5" type="noConversion"/>
  </si>
  <si>
    <t>/</t>
  </si>
  <si>
    <t>계</t>
    <phoneticPr fontId="5" type="noConversion"/>
  </si>
  <si>
    <t>면적(㎡)</t>
    <phoneticPr fontId="5" type="noConversion"/>
  </si>
  <si>
    <t>대    지</t>
    <phoneticPr fontId="5" type="noConversion"/>
  </si>
  <si>
    <t>사유지</t>
    <phoneticPr fontId="5" type="noConversion"/>
  </si>
  <si>
    <t>지목</t>
    <phoneticPr fontId="5" type="noConversion"/>
  </si>
  <si>
    <t>관 계 인</t>
    <phoneticPr fontId="5" type="noConversion"/>
  </si>
  <si>
    <t>주           소</t>
    <phoneticPr fontId="5" type="noConversion"/>
  </si>
  <si>
    <t>소유자</t>
    <phoneticPr fontId="5" type="noConversion"/>
  </si>
  <si>
    <t>성   명</t>
    <phoneticPr fontId="5" type="noConversion"/>
  </si>
  <si>
    <t>구분</t>
    <phoneticPr fontId="5" type="noConversion"/>
  </si>
  <si>
    <t>비고</t>
    <phoneticPr fontId="5" type="noConversion"/>
  </si>
  <si>
    <t>필지</t>
    <phoneticPr fontId="5" type="noConversion"/>
  </si>
  <si>
    <t>/</t>
    <phoneticPr fontId="5" type="noConversion"/>
  </si>
  <si>
    <t>임    야</t>
    <phoneticPr fontId="5" type="noConversion"/>
  </si>
  <si>
    <t>도    로</t>
    <phoneticPr fontId="5" type="noConversion"/>
  </si>
  <si>
    <t>구    거</t>
    <phoneticPr fontId="5" type="noConversion"/>
  </si>
  <si>
    <t>제    방</t>
    <phoneticPr fontId="5" type="noConversion"/>
  </si>
  <si>
    <t>과 수 원</t>
    <phoneticPr fontId="5" type="noConversion"/>
  </si>
  <si>
    <t>묘    지</t>
    <phoneticPr fontId="5" type="noConversion"/>
  </si>
  <si>
    <t>잡 종 지</t>
    <phoneticPr fontId="5" type="noConversion"/>
  </si>
  <si>
    <t>미 지 정</t>
    <phoneticPr fontId="5" type="noConversion"/>
  </si>
  <si>
    <t>주    소</t>
    <phoneticPr fontId="5" type="noConversion"/>
  </si>
  <si>
    <t>권리
관계</t>
    <phoneticPr fontId="5" type="noConversion"/>
  </si>
  <si>
    <t>지 적
(㎡)</t>
    <phoneticPr fontId="5" type="noConversion"/>
  </si>
  <si>
    <t>유 원 지</t>
    <phoneticPr fontId="5" type="noConversion"/>
  </si>
  <si>
    <t>창고용지</t>
    <phoneticPr fontId="5" type="noConversion"/>
  </si>
  <si>
    <t>토지 소재지</t>
    <phoneticPr fontId="5" type="noConversion"/>
  </si>
  <si>
    <t>수도용지</t>
    <phoneticPr fontId="5" type="noConversion"/>
  </si>
  <si>
    <t>대장</t>
    <phoneticPr fontId="4" type="noConversion"/>
  </si>
  <si>
    <t>실제</t>
    <phoneticPr fontId="4" type="noConversion"/>
  </si>
  <si>
    <t>공   장</t>
    <phoneticPr fontId="5" type="noConversion"/>
  </si>
  <si>
    <t xml:space="preserve"> 경기도 의왕시 포일동 487</t>
  </si>
  <si>
    <t>지  번</t>
    <phoneticPr fontId="5" type="noConversion"/>
  </si>
  <si>
    <t>주 차 장</t>
    <phoneticPr fontId="5" type="noConversion"/>
  </si>
  <si>
    <t>주 유 소</t>
    <phoneticPr fontId="4" type="noConversion"/>
  </si>
  <si>
    <r>
      <t>편입면적(</t>
    </r>
    <r>
      <rPr>
        <sz val="11"/>
        <rFont val="Segoe UI Symbol"/>
        <family val="1"/>
      </rPr>
      <t>㎡</t>
    </r>
    <r>
      <rPr>
        <sz val="11"/>
        <rFont val="휴먼모음T"/>
        <family val="1"/>
        <charset val="129"/>
      </rPr>
      <t>)</t>
    </r>
    <phoneticPr fontId="5" type="noConversion"/>
  </si>
  <si>
    <t>총   계</t>
    <phoneticPr fontId="5" type="noConversion"/>
  </si>
  <si>
    <t>1-1.  편입용지조서</t>
    <phoneticPr fontId="5" type="noConversion"/>
  </si>
  <si>
    <t>주   소</t>
    <phoneticPr fontId="5" type="noConversion"/>
  </si>
  <si>
    <t>구</t>
  </si>
  <si>
    <t>도</t>
  </si>
  <si>
    <t>908</t>
  </si>
  <si>
    <t>대</t>
  </si>
  <si>
    <t>천</t>
  </si>
  <si>
    <t>수</t>
  </si>
  <si>
    <t>제</t>
  </si>
  <si>
    <t xml:space="preserve"> </t>
  </si>
  <si>
    <t>건설부</t>
    <phoneticPr fontId="5" type="noConversion"/>
  </si>
  <si>
    <t>농림수산부</t>
    <phoneticPr fontId="5" type="noConversion"/>
  </si>
  <si>
    <t>국유지</t>
    <phoneticPr fontId="5" type="noConversion"/>
  </si>
  <si>
    <t>농수산부</t>
    <phoneticPr fontId="5" type="noConversion"/>
  </si>
  <si>
    <t>환경부</t>
    <phoneticPr fontId="5" type="noConversion"/>
  </si>
  <si>
    <t>건설교통부</t>
    <phoneticPr fontId="5" type="noConversion"/>
  </si>
  <si>
    <t>기획재정부</t>
    <phoneticPr fontId="5" type="noConversion"/>
  </si>
  <si>
    <t>완주군 삼례읍 하리</t>
    <phoneticPr fontId="5" type="noConversion"/>
  </si>
  <si>
    <t>1000-1</t>
  </si>
  <si>
    <t>1000</t>
  </si>
  <si>
    <t xml:space="preserve"> 정관호</t>
  </si>
  <si>
    <t xml:space="preserve"> 전주시완산구삼천동1가722-2삼천하이츠아파트104동506호</t>
  </si>
  <si>
    <t>1008-1</t>
  </si>
  <si>
    <t>1008-2</t>
  </si>
  <si>
    <t xml:space="preserve"> 전주시 덕진구 인후동2가 204-14</t>
  </si>
  <si>
    <t>1008-3</t>
  </si>
  <si>
    <t xml:space="preserve"> 정명호</t>
  </si>
  <si>
    <t>1008-4</t>
  </si>
  <si>
    <t>1009-4</t>
  </si>
  <si>
    <t>1161</t>
  </si>
  <si>
    <t xml:space="preserve"> 김순자</t>
  </si>
  <si>
    <t xml:space="preserve"> 익산시 주현동 202 쌍방울 한양아파트 104-1207</t>
  </si>
  <si>
    <t>1162-1</t>
  </si>
  <si>
    <t>1162-2</t>
  </si>
  <si>
    <t xml:space="preserve"> 박복단</t>
  </si>
  <si>
    <t xml:space="preserve"> 전주시 덕진구 인후동1가 777-3</t>
  </si>
  <si>
    <t>1163-2</t>
  </si>
  <si>
    <t>1163</t>
  </si>
  <si>
    <t xml:space="preserve"> 오길섭</t>
  </si>
  <si>
    <t xml:space="preserve"> 전주시덕진구인후동2가1531-22</t>
  </si>
  <si>
    <t>1164-2</t>
  </si>
  <si>
    <t xml:space="preserve"> 강신문</t>
  </si>
  <si>
    <t>1164</t>
  </si>
  <si>
    <t>1199</t>
  </si>
  <si>
    <t xml:space="preserve"> 이정구</t>
  </si>
  <si>
    <t xml:space="preserve"> 후정리 106 대명아파트 103동 1503호</t>
  </si>
  <si>
    <t>1201</t>
  </si>
  <si>
    <t xml:space="preserve"> 강신준</t>
  </si>
  <si>
    <t>1205-5</t>
  </si>
  <si>
    <t>1208-2</t>
  </si>
  <si>
    <t>1208</t>
  </si>
  <si>
    <t>1233</t>
  </si>
  <si>
    <t xml:space="preserve"> 임무성</t>
  </si>
  <si>
    <t xml:space="preserve"> 초포면 하리 632</t>
  </si>
  <si>
    <t>1236-1</t>
  </si>
  <si>
    <t>1236-2</t>
  </si>
  <si>
    <t xml:space="preserve"> 최의호</t>
  </si>
  <si>
    <t xml:space="preserve"> 석전리 98</t>
  </si>
  <si>
    <t>1237-2</t>
  </si>
  <si>
    <t xml:space="preserve"> 이수진</t>
  </si>
  <si>
    <t xml:space="preserve"> 전라북도 전주시 완산구 오공로 100  305동 1601호(중동  전북혁신 호반건설 더 클래스 2)</t>
  </si>
  <si>
    <t>1247</t>
  </si>
  <si>
    <t xml:space="preserve"> 김학용</t>
  </si>
  <si>
    <t xml:space="preserve"> 전라북도 완주군 삼례읍 용전길 12-6</t>
  </si>
  <si>
    <t>1247-3</t>
  </si>
  <si>
    <t>1247-4</t>
  </si>
  <si>
    <t>1248-1</t>
  </si>
  <si>
    <t>1248-2</t>
  </si>
  <si>
    <t xml:space="preserve"> 강사준</t>
  </si>
  <si>
    <t>1248-3</t>
  </si>
  <si>
    <t>1290-199</t>
  </si>
  <si>
    <t>1290-245</t>
  </si>
  <si>
    <t xml:space="preserve"> 김은이</t>
  </si>
  <si>
    <t xml:space="preserve"> 전라북도 전주시 덕진구 천마산로 113  101동 1401호(송천동2가 전주 송천동 한라비발디 1단지)</t>
  </si>
  <si>
    <t>1290-247</t>
  </si>
  <si>
    <t xml:space="preserve"> 안수현</t>
  </si>
  <si>
    <t xml:space="preserve"> 전라북도 전주시 덕진구 우아4길 17-4(우아동3가)</t>
  </si>
  <si>
    <t>1290-249</t>
  </si>
  <si>
    <t xml:space="preserve"> 박수연</t>
  </si>
  <si>
    <t xml:space="preserve"> 서울특별시 은평구 불광로 122-10  3205동 202호 (불광동 북한산현대힐스테이트3차아파트)</t>
  </si>
  <si>
    <t>1290-250</t>
  </si>
  <si>
    <t>1290-259</t>
  </si>
  <si>
    <t xml:space="preserve"> 전라북도 완주군 삼례읍 하리로 176-7</t>
  </si>
  <si>
    <t>1290-260</t>
  </si>
  <si>
    <t xml:space="preserve"> 정명우</t>
  </si>
  <si>
    <t>1290-261</t>
  </si>
  <si>
    <t>1290-262</t>
  </si>
  <si>
    <t>1290-264</t>
  </si>
  <si>
    <t>목</t>
  </si>
  <si>
    <t>1290-279</t>
  </si>
  <si>
    <t>1290-284</t>
  </si>
  <si>
    <t>1290-285</t>
  </si>
  <si>
    <t xml:space="preserve"> 주식회사우리생산기술</t>
  </si>
  <si>
    <t xml:space="preserve"> 전라북도 완주군 삼례읍 하리로 172</t>
  </si>
  <si>
    <t>1290-287</t>
  </si>
  <si>
    <t xml:space="preserve"> 강창희</t>
  </si>
  <si>
    <t xml:space="preserve"> 568-1</t>
  </si>
  <si>
    <t>1290-292</t>
  </si>
  <si>
    <t xml:space="preserve"> 완주군 삼례읍  하리 568-1</t>
  </si>
  <si>
    <t>1290-293</t>
  </si>
  <si>
    <t>1290-294</t>
  </si>
  <si>
    <t>1290-296</t>
  </si>
  <si>
    <t>1290-297</t>
  </si>
  <si>
    <t>1290-298</t>
  </si>
  <si>
    <t>1290-304</t>
  </si>
  <si>
    <t xml:space="preserve"> 조정숙</t>
  </si>
  <si>
    <t xml:space="preserve"> 전주시 완산구 중노송동 428-26</t>
  </si>
  <si>
    <t>1290-305</t>
  </si>
  <si>
    <t xml:space="preserve"> 김정무</t>
  </si>
  <si>
    <t xml:space="preserve"> 전라북도 완주군 삼례읍 용전길 34</t>
  </si>
  <si>
    <t>1290-306</t>
  </si>
  <si>
    <t>1290-307</t>
  </si>
  <si>
    <t>1290-308</t>
  </si>
  <si>
    <t xml:space="preserve"> 양경숙</t>
  </si>
  <si>
    <t xml:space="preserve"> 전라북도 완주군 삼례읍 하리로 180</t>
  </si>
  <si>
    <t>1290-309</t>
  </si>
  <si>
    <t xml:space="preserve"> 김보배</t>
  </si>
  <si>
    <t xml:space="preserve"> 전라북도 완주군 삼례읍 하리로 176-40</t>
  </si>
  <si>
    <t>1290-313</t>
  </si>
  <si>
    <t xml:space="preserve"> 권영자</t>
  </si>
  <si>
    <t xml:space="preserve"> 전주시 덕진구 송천동1가 101-3 신일아파트 101-1405</t>
  </si>
  <si>
    <t>1290-325</t>
  </si>
  <si>
    <t xml:space="preserve"> 강세광</t>
  </si>
  <si>
    <t xml:space="preserve"> 전주시 덕진구 송천동1가 347 서호2차아파트 203-305</t>
  </si>
  <si>
    <t>1290-328</t>
  </si>
  <si>
    <t xml:space="preserve"> 경기도의왕시포일동487</t>
  </si>
  <si>
    <t>1290-329</t>
  </si>
  <si>
    <t xml:space="preserve"> 유상현</t>
  </si>
  <si>
    <t>1290-332</t>
  </si>
  <si>
    <t xml:space="preserve"> 이화태</t>
  </si>
  <si>
    <t xml:space="preserve"> 전라북도 완주군 삼례읍 동학로 36</t>
  </si>
  <si>
    <t>1290-333</t>
  </si>
  <si>
    <t>1290-334</t>
  </si>
  <si>
    <t>1290-335</t>
  </si>
  <si>
    <t>1290-336</t>
  </si>
  <si>
    <t>1290-345</t>
  </si>
  <si>
    <t>1290-346</t>
  </si>
  <si>
    <t>1290-353</t>
  </si>
  <si>
    <t>1290-366</t>
  </si>
  <si>
    <t>1290-378</t>
  </si>
  <si>
    <t>1290-406</t>
  </si>
  <si>
    <t>1290-407</t>
  </si>
  <si>
    <t>1290-408</t>
  </si>
  <si>
    <t xml:space="preserve"> 의왕시포일동487</t>
  </si>
  <si>
    <t>1290-409</t>
  </si>
  <si>
    <t>1290-410</t>
  </si>
  <si>
    <t>1290-411</t>
  </si>
  <si>
    <t>1290-412</t>
  </si>
  <si>
    <t>1290-413</t>
  </si>
  <si>
    <t>1290-414</t>
  </si>
  <si>
    <t>1290-415</t>
  </si>
  <si>
    <t>1290-416</t>
  </si>
  <si>
    <t>1290-417</t>
  </si>
  <si>
    <t>1290-418</t>
  </si>
  <si>
    <t>1290-419</t>
  </si>
  <si>
    <t>1290-420</t>
  </si>
  <si>
    <t>1290-421</t>
  </si>
  <si>
    <t>1290-422</t>
  </si>
  <si>
    <t>1290-424</t>
  </si>
  <si>
    <t>1290-425</t>
  </si>
  <si>
    <t>1290-428</t>
  </si>
  <si>
    <t>1290-430</t>
  </si>
  <si>
    <t>1290-431</t>
  </si>
  <si>
    <t>1290-432</t>
  </si>
  <si>
    <t>1290-433</t>
  </si>
  <si>
    <t>1290-436</t>
  </si>
  <si>
    <t>1290-438</t>
  </si>
  <si>
    <t>1290-440</t>
  </si>
  <si>
    <t>1290-441</t>
  </si>
  <si>
    <t>1298-9</t>
  </si>
  <si>
    <t>1301</t>
  </si>
  <si>
    <t>4-100</t>
  </si>
  <si>
    <t>1313-1</t>
  </si>
  <si>
    <t>4-101</t>
  </si>
  <si>
    <t>1319</t>
  </si>
  <si>
    <t xml:space="preserve"> 이강민</t>
  </si>
  <si>
    <t xml:space="preserve"> 전라북도 완주군 삼례읍 하리로 189-5</t>
  </si>
  <si>
    <t>4-102</t>
  </si>
  <si>
    <t>1320</t>
  </si>
  <si>
    <t>4-103</t>
  </si>
  <si>
    <t>1321</t>
  </si>
  <si>
    <t>4-104</t>
  </si>
  <si>
    <t>1322</t>
  </si>
  <si>
    <t>4-105</t>
  </si>
  <si>
    <t>491-2</t>
  </si>
  <si>
    <t>4-106</t>
  </si>
  <si>
    <t>491-3</t>
  </si>
  <si>
    <t xml:space="preserve"> 의왕시 포일동 487</t>
  </si>
  <si>
    <t>4-107</t>
  </si>
  <si>
    <t>491-4</t>
  </si>
  <si>
    <t>4-108</t>
  </si>
  <si>
    <t>491-5</t>
  </si>
  <si>
    <t>4-109</t>
  </si>
  <si>
    <t>497-2</t>
  </si>
  <si>
    <t>4-110</t>
  </si>
  <si>
    <t>853</t>
  </si>
  <si>
    <t xml:space="preserve"> 조휴열</t>
  </si>
  <si>
    <t>4-111</t>
  </si>
  <si>
    <t>853-1</t>
  </si>
  <si>
    <t>4-112</t>
  </si>
  <si>
    <t>854-1</t>
  </si>
  <si>
    <t>4-113</t>
  </si>
  <si>
    <t>854-2</t>
  </si>
  <si>
    <t>4-114</t>
  </si>
  <si>
    <t>854-5</t>
  </si>
  <si>
    <t>4-115</t>
  </si>
  <si>
    <t>855-2</t>
  </si>
  <si>
    <t>4-116</t>
  </si>
  <si>
    <t>855-3</t>
  </si>
  <si>
    <t>4-117</t>
  </si>
  <si>
    <t>856-1</t>
  </si>
  <si>
    <t xml:space="preserve"> 최순자</t>
  </si>
  <si>
    <t xml:space="preserve"> 완주군 삼례읍 하리 877-1</t>
  </si>
  <si>
    <t>4-118</t>
  </si>
  <si>
    <t>856-2</t>
  </si>
  <si>
    <t>4-119</t>
  </si>
  <si>
    <t>856-3</t>
  </si>
  <si>
    <t>4-120</t>
  </si>
  <si>
    <t>856-4</t>
  </si>
  <si>
    <t>4-121</t>
  </si>
  <si>
    <t>856-5</t>
  </si>
  <si>
    <t>4-122</t>
  </si>
  <si>
    <t>856-6</t>
  </si>
  <si>
    <t>4-123</t>
  </si>
  <si>
    <t>857-1</t>
  </si>
  <si>
    <t xml:space="preserve"> 강석윤</t>
  </si>
  <si>
    <t xml:space="preserve"> 경기도 용인시 수지구 현암로125번길 11  715동 1602호 (죽전동 새터마을죽전힐스테이트)</t>
  </si>
  <si>
    <t>4-124</t>
  </si>
  <si>
    <t>857-2</t>
  </si>
  <si>
    <t>4-125</t>
  </si>
  <si>
    <t>857-3</t>
  </si>
  <si>
    <t>4-126</t>
  </si>
  <si>
    <t>857-4</t>
  </si>
  <si>
    <t>4-127</t>
  </si>
  <si>
    <t>857-5</t>
  </si>
  <si>
    <t>4-128</t>
  </si>
  <si>
    <t>858-1</t>
  </si>
  <si>
    <t>4-129</t>
  </si>
  <si>
    <t>858-2</t>
  </si>
  <si>
    <t>4-130</t>
  </si>
  <si>
    <t>858-3</t>
  </si>
  <si>
    <t>4-131</t>
  </si>
  <si>
    <t>858-4</t>
  </si>
  <si>
    <t>4-132</t>
  </si>
  <si>
    <t>858-5</t>
  </si>
  <si>
    <t>4-133</t>
  </si>
  <si>
    <t>859-1</t>
  </si>
  <si>
    <t>4-134</t>
  </si>
  <si>
    <t>859-2</t>
  </si>
  <si>
    <t>4-135</t>
  </si>
  <si>
    <t>859-3</t>
  </si>
  <si>
    <t xml:space="preserve"> 김덕순</t>
  </si>
  <si>
    <t xml:space="preserve"> 전주시완산구중노송동1가253-38</t>
  </si>
  <si>
    <t>4-136</t>
  </si>
  <si>
    <t>859-4</t>
  </si>
  <si>
    <t>4-137</t>
  </si>
  <si>
    <t>861-1</t>
  </si>
  <si>
    <t>4-138</t>
  </si>
  <si>
    <t>861-2</t>
  </si>
  <si>
    <t>4-139</t>
  </si>
  <si>
    <t>861-4</t>
  </si>
  <si>
    <t>4-140</t>
  </si>
  <si>
    <t>861-5</t>
  </si>
  <si>
    <t>4-141</t>
  </si>
  <si>
    <t>862</t>
  </si>
  <si>
    <t>4-142</t>
  </si>
  <si>
    <t>894</t>
  </si>
  <si>
    <t xml:space="preserve"> 김성수</t>
  </si>
  <si>
    <t>4-143</t>
  </si>
  <si>
    <t>895-1</t>
  </si>
  <si>
    <t>4-144</t>
  </si>
  <si>
    <t>895-2</t>
  </si>
  <si>
    <t>4-145</t>
  </si>
  <si>
    <t>895-3</t>
  </si>
  <si>
    <t>4-146</t>
  </si>
  <si>
    <t>896-1</t>
  </si>
  <si>
    <t>4-147</t>
  </si>
  <si>
    <t>896-2</t>
  </si>
  <si>
    <t>4-148</t>
  </si>
  <si>
    <t>897-1</t>
  </si>
  <si>
    <t>4-149</t>
  </si>
  <si>
    <t>899-1</t>
  </si>
  <si>
    <t>4-150</t>
  </si>
  <si>
    <t>899-2</t>
  </si>
  <si>
    <t>4-151</t>
  </si>
  <si>
    <t>899-3</t>
  </si>
  <si>
    <t>4-152</t>
  </si>
  <si>
    <t>899-4</t>
  </si>
  <si>
    <t>4-153</t>
  </si>
  <si>
    <t>900-1</t>
  </si>
  <si>
    <t>4-154</t>
  </si>
  <si>
    <t>900-2</t>
  </si>
  <si>
    <t>4-155</t>
  </si>
  <si>
    <t>900-3</t>
  </si>
  <si>
    <t>4-156</t>
  </si>
  <si>
    <t>907-1</t>
  </si>
  <si>
    <t>4-157</t>
  </si>
  <si>
    <t>907</t>
  </si>
  <si>
    <t xml:space="preserve"> 엄춘자</t>
  </si>
  <si>
    <t>4-158</t>
  </si>
  <si>
    <t xml:space="preserve"> 김진수</t>
  </si>
  <si>
    <t xml:space="preserve"> 전라북도 완주군 삼례읍 하리로 192-28</t>
  </si>
  <si>
    <t>4-159</t>
  </si>
  <si>
    <t>909-1</t>
  </si>
  <si>
    <t>4-160</t>
  </si>
  <si>
    <t>909-2</t>
  </si>
  <si>
    <t>4-161</t>
  </si>
  <si>
    <t>909-3</t>
  </si>
  <si>
    <t>4-162</t>
  </si>
  <si>
    <t>910-1</t>
  </si>
  <si>
    <t>4-163</t>
  </si>
  <si>
    <t>910-2</t>
  </si>
  <si>
    <t>4-164</t>
  </si>
  <si>
    <t>910-3</t>
  </si>
  <si>
    <t>4-165</t>
  </si>
  <si>
    <t>910-4</t>
  </si>
  <si>
    <t>4-166</t>
  </si>
  <si>
    <t>911-1</t>
  </si>
  <si>
    <t>4-167</t>
  </si>
  <si>
    <t>911-2</t>
  </si>
  <si>
    <t>4-168</t>
  </si>
  <si>
    <t>911-3</t>
  </si>
  <si>
    <t>4-169</t>
  </si>
  <si>
    <t>917-1</t>
  </si>
  <si>
    <t>4-170</t>
  </si>
  <si>
    <t>4-171</t>
  </si>
  <si>
    <t>925-19</t>
  </si>
  <si>
    <t>4-172</t>
  </si>
  <si>
    <t>925-1</t>
  </si>
  <si>
    <t>4-173</t>
  </si>
  <si>
    <t>925-20</t>
  </si>
  <si>
    <t>4-174</t>
  </si>
  <si>
    <t>925-21</t>
  </si>
  <si>
    <t>4-175</t>
  </si>
  <si>
    <t>925-2</t>
  </si>
  <si>
    <t>4-176</t>
  </si>
  <si>
    <t>925-3</t>
  </si>
  <si>
    <t>4-177</t>
  </si>
  <si>
    <t>925-4</t>
  </si>
  <si>
    <t>4-178</t>
  </si>
  <si>
    <t>925-5</t>
  </si>
  <si>
    <t xml:space="preserve"> 김용숙</t>
  </si>
  <si>
    <t xml:space="preserve"> 전라북도 완주군 삼례읍 하리로 180-10</t>
  </si>
  <si>
    <t>4-179</t>
  </si>
  <si>
    <t>929-1</t>
  </si>
  <si>
    <t xml:space="preserve"> 최병헌</t>
  </si>
  <si>
    <t xml:space="preserve"> 전주시 덕진구 반월동 374-4 삼오아파트 103동 903호</t>
  </si>
  <si>
    <t>4-180</t>
  </si>
  <si>
    <t>929-4</t>
  </si>
  <si>
    <t>4-181</t>
  </si>
  <si>
    <t>930-12</t>
  </si>
  <si>
    <t xml:space="preserve"> 송윤식</t>
  </si>
  <si>
    <t xml:space="preserve"> 삼례리1417-2</t>
  </si>
  <si>
    <t>4-182</t>
  </si>
  <si>
    <t>930-13</t>
  </si>
  <si>
    <t>4-183</t>
  </si>
  <si>
    <t>930-14</t>
  </si>
  <si>
    <t>4-184</t>
  </si>
  <si>
    <t>930-1</t>
  </si>
  <si>
    <t>4-185</t>
  </si>
  <si>
    <t>931</t>
  </si>
  <si>
    <t xml:space="preserve"> 전라북도 전주시 덕진구 반월5길 8  103동 903호(반월동 삼오아파트)</t>
  </si>
  <si>
    <t>4-186</t>
  </si>
  <si>
    <t>931-1</t>
  </si>
  <si>
    <t>4-187</t>
  </si>
  <si>
    <t>932-4</t>
  </si>
  <si>
    <t xml:space="preserve"> 백귀승</t>
  </si>
  <si>
    <t xml:space="preserve"> 이리시 남중동 230</t>
  </si>
  <si>
    <t>4-188</t>
  </si>
  <si>
    <t>932-5</t>
  </si>
  <si>
    <t>4-189</t>
  </si>
  <si>
    <t>933-1</t>
  </si>
  <si>
    <t>4-190</t>
  </si>
  <si>
    <t>933</t>
  </si>
  <si>
    <t>4-191</t>
  </si>
  <si>
    <t>936-1</t>
  </si>
  <si>
    <t>4-192</t>
  </si>
  <si>
    <t>936-5</t>
  </si>
  <si>
    <t>4-193</t>
  </si>
  <si>
    <t>936-6</t>
  </si>
  <si>
    <t>4-194</t>
  </si>
  <si>
    <t>938-1</t>
  </si>
  <si>
    <t xml:space="preserve"> 김성자</t>
  </si>
  <si>
    <t xml:space="preserve"> 전주시완산구효자동1가652상산타운106동302호</t>
  </si>
  <si>
    <t>4-195</t>
  </si>
  <si>
    <t>939-1</t>
  </si>
  <si>
    <t xml:space="preserve"> 강명임</t>
  </si>
  <si>
    <t xml:space="preserve"> 전라북도 전주시 완산구 화산천변로 50 103동803호(중화산동2가 현대에코르아파트)</t>
  </si>
  <si>
    <t>4-196</t>
  </si>
  <si>
    <t>939-5</t>
  </si>
  <si>
    <t>4-197</t>
  </si>
  <si>
    <t>994</t>
  </si>
  <si>
    <t>4-198</t>
  </si>
  <si>
    <t>994-1</t>
  </si>
  <si>
    <t>4-199</t>
  </si>
  <si>
    <t>994-2</t>
  </si>
  <si>
    <t xml:space="preserve"> 임홍석</t>
  </si>
  <si>
    <t xml:space="preserve"> 632-1</t>
  </si>
  <si>
    <t>4-200</t>
  </si>
  <si>
    <t>994-3</t>
  </si>
  <si>
    <t>4-201</t>
  </si>
  <si>
    <t>995</t>
  </si>
  <si>
    <t>4-202</t>
  </si>
  <si>
    <t>995-1</t>
  </si>
  <si>
    <t>4-203</t>
  </si>
  <si>
    <t>995-3</t>
  </si>
  <si>
    <t>4-204</t>
  </si>
  <si>
    <t>995-5</t>
  </si>
  <si>
    <t>4-205</t>
  </si>
  <si>
    <t>995-6</t>
  </si>
  <si>
    <t>4-206</t>
  </si>
  <si>
    <t>996-1</t>
  </si>
  <si>
    <t>4-207</t>
  </si>
  <si>
    <t>996</t>
  </si>
  <si>
    <t>4-208</t>
  </si>
  <si>
    <t>997-1</t>
  </si>
  <si>
    <t>4-209</t>
  </si>
  <si>
    <t>997-2</t>
  </si>
  <si>
    <t xml:space="preserve"> 장점숙</t>
  </si>
  <si>
    <t xml:space="preserve"> 전라북도 완주군 삼례읍 하리신풍1길 6</t>
  </si>
  <si>
    <t>4-210</t>
  </si>
  <si>
    <t>998-1</t>
  </si>
  <si>
    <t>4-211</t>
  </si>
  <si>
    <t>998-2</t>
  </si>
  <si>
    <t xml:space="preserve"> 김태훈</t>
  </si>
  <si>
    <t xml:space="preserve"> 전라북도 익산시 약촌로 268  101동 803호 (영등동  골든캐슬아파트)</t>
  </si>
  <si>
    <t>4-212</t>
  </si>
  <si>
    <t>998-3</t>
  </si>
  <si>
    <t>4-213</t>
  </si>
  <si>
    <t>999-1</t>
  </si>
  <si>
    <t>4-214</t>
  </si>
  <si>
    <t>999-3</t>
  </si>
  <si>
    <t>999-4</t>
  </si>
  <si>
    <t>국토해양부</t>
    <phoneticPr fontId="5" type="noConversion"/>
  </si>
  <si>
    <t>전라북도</t>
    <phoneticPr fontId="5" type="noConversion"/>
  </si>
  <si>
    <t>완주군</t>
    <phoneticPr fontId="5" type="noConversion"/>
  </si>
  <si>
    <t>공유지</t>
    <phoneticPr fontId="5" type="noConversion"/>
  </si>
  <si>
    <t>삼례 하리지구 재해위험지구 정비사업</t>
    <phoneticPr fontId="5" type="noConversion"/>
  </si>
  <si>
    <t>성  명</t>
    <phoneticPr fontId="5" type="noConversion"/>
  </si>
  <si>
    <t>1209</t>
    <phoneticPr fontId="5" type="noConversion"/>
  </si>
  <si>
    <t>답</t>
    <phoneticPr fontId="5" type="noConversion"/>
  </si>
  <si>
    <t>이정구</t>
    <phoneticPr fontId="5" type="noConversion"/>
  </si>
  <si>
    <t>전라북도 완주군 삼례읍 충혼길 50, 103동 1503호 (대명아파트)</t>
    <phoneticPr fontId="5" type="noConversion"/>
  </si>
  <si>
    <t>4-216</t>
  </si>
  <si>
    <t>1200-3</t>
  </si>
  <si>
    <t>후정리 106 대명아파트 103동 1502호</t>
  </si>
  <si>
    <t>4-217</t>
  </si>
  <si>
    <t>1200-4</t>
    <phoneticPr fontId="5" type="noConversion"/>
  </si>
  <si>
    <t>후정리 106 대명아파트 103동 1503호</t>
    <phoneticPr fontId="5" type="noConversion"/>
  </si>
  <si>
    <t>4-218</t>
  </si>
  <si>
    <t>1290-337</t>
    <phoneticPr fontId="5" type="noConversion"/>
  </si>
  <si>
    <t>김명식</t>
    <phoneticPr fontId="5" type="noConversion"/>
  </si>
  <si>
    <t>전라북도 완주군 삼례읍 하리로 176-32</t>
    <phoneticPr fontId="5" type="noConversion"/>
  </si>
  <si>
    <t>4-215</t>
  </si>
  <si>
    <t>일반지역</t>
    <phoneticPr fontId="5" type="noConversion"/>
  </si>
  <si>
    <t>농어촌공사</t>
    <phoneticPr fontId="5" type="noConversion"/>
  </si>
  <si>
    <t>국유지</t>
    <phoneticPr fontId="5" type="noConversion"/>
  </si>
  <si>
    <t>임</t>
    <phoneticPr fontId="5" type="noConversion"/>
  </si>
  <si>
    <t>대</t>
    <phoneticPr fontId="5" type="noConversion"/>
  </si>
  <si>
    <t>도</t>
    <phoneticPr fontId="5" type="noConversion"/>
  </si>
  <si>
    <t>천</t>
    <phoneticPr fontId="5" type="noConversion"/>
  </si>
  <si>
    <t>구분</t>
    <phoneticPr fontId="5" type="noConversion"/>
  </si>
  <si>
    <t>구</t>
    <phoneticPr fontId="5" type="noConversion"/>
  </si>
  <si>
    <t>제</t>
    <phoneticPr fontId="5" type="noConversion"/>
  </si>
  <si>
    <t>유</t>
    <phoneticPr fontId="5" type="noConversion"/>
  </si>
  <si>
    <t>철</t>
    <phoneticPr fontId="5" type="noConversion"/>
  </si>
  <si>
    <t>과</t>
    <phoneticPr fontId="5" type="noConversion"/>
  </si>
  <si>
    <t>묘</t>
    <phoneticPr fontId="5" type="noConversion"/>
  </si>
  <si>
    <t>목</t>
    <phoneticPr fontId="5" type="noConversion"/>
  </si>
  <si>
    <t>잡</t>
    <phoneticPr fontId="5" type="noConversion"/>
  </si>
  <si>
    <t>창</t>
    <phoneticPr fontId="5" type="noConversion"/>
  </si>
  <si>
    <t>공</t>
    <phoneticPr fontId="5" type="noConversion"/>
  </si>
  <si>
    <t>주</t>
    <phoneticPr fontId="4" type="noConversion"/>
  </si>
  <si>
    <t>차</t>
    <phoneticPr fontId="5" type="noConversion"/>
  </si>
  <si>
    <t>수</t>
    <phoneticPr fontId="5" type="noConversion"/>
  </si>
  <si>
    <t>공유지</t>
    <phoneticPr fontId="5" type="noConversion"/>
  </si>
  <si>
    <t>한국농어촌공사</t>
    <phoneticPr fontId="5" type="noConversion"/>
  </si>
  <si>
    <t>한국농어촌공사</t>
    <phoneticPr fontId="5" type="noConversion"/>
  </si>
  <si>
    <t>계</t>
    <phoneticPr fontId="5" type="noConversion"/>
  </si>
  <si>
    <t>공유지</t>
    <phoneticPr fontId="5" type="noConversion"/>
  </si>
  <si>
    <t>국공유지</t>
    <phoneticPr fontId="5" type="noConversion"/>
  </si>
  <si>
    <t>국.공유지</t>
    <phoneticPr fontId="5" type="noConversion"/>
  </si>
  <si>
    <t>편 입 용 지 총 괄 집 계 표</t>
    <phoneticPr fontId="5" type="noConversion"/>
  </si>
  <si>
    <t>편 입 용 지 집 계 표 (1)</t>
    <phoneticPr fontId="5" type="noConversion"/>
  </si>
  <si>
    <t>편 입 용 지 집 계 표 (2)</t>
    <phoneticPr fontId="5" type="noConversion"/>
  </si>
  <si>
    <t>검 산</t>
    <phoneticPr fontId="5" type="noConversion"/>
  </si>
  <si>
    <t>계</t>
    <phoneticPr fontId="5" type="noConversion"/>
  </si>
  <si>
    <t>박수연</t>
    <phoneticPr fontId="5" type="noConversion"/>
  </si>
  <si>
    <t xml:space="preserve"> 김재복</t>
    <phoneticPr fontId="5" type="noConversion"/>
  </si>
  <si>
    <t>편 입 용 지 조 서 (1)</t>
    <phoneticPr fontId="5" type="noConversion"/>
  </si>
  <si>
    <t>편 입 용 지 조 서 (2)</t>
    <phoneticPr fontId="5" type="noConversion"/>
  </si>
  <si>
    <t>[송정배수로]</t>
    <phoneticPr fontId="5" type="noConversion"/>
  </si>
  <si>
    <t>[구와지선]</t>
    <phoneticPr fontId="5" type="noConversion"/>
  </si>
  <si>
    <t>[천월지선]</t>
    <phoneticPr fontId="5" type="noConversion"/>
  </si>
  <si>
    <t>/</t>
    <phoneticPr fontId="5" type="noConversion"/>
  </si>
  <si>
    <t>필지</t>
    <phoneticPr fontId="5" type="noConversion"/>
  </si>
  <si>
    <t>면적(㎡)</t>
    <phoneticPr fontId="5" type="noConversion"/>
  </si>
  <si>
    <t>4-002</t>
    <phoneticPr fontId="5" type="noConversion"/>
  </si>
  <si>
    <t>4-003</t>
  </si>
  <si>
    <t>4-004</t>
  </si>
  <si>
    <t>4-005</t>
  </si>
  <si>
    <t>4-006</t>
  </si>
  <si>
    <t>4-007</t>
  </si>
  <si>
    <t>4-008</t>
  </si>
  <si>
    <t>4-009</t>
  </si>
  <si>
    <t>4-010</t>
  </si>
  <si>
    <t>4-011</t>
    <phoneticPr fontId="5" type="noConversion"/>
  </si>
  <si>
    <t>4-099</t>
    <phoneticPr fontId="5" type="noConversion"/>
  </si>
  <si>
    <t>4-098</t>
    <phoneticPr fontId="5" type="noConversion"/>
  </si>
  <si>
    <t>4-097</t>
  </si>
  <si>
    <t>4-096</t>
  </si>
  <si>
    <t>4-095</t>
  </si>
  <si>
    <t>4-094</t>
  </si>
  <si>
    <t>4-093</t>
  </si>
  <si>
    <t>4-092</t>
  </si>
  <si>
    <t>4-091</t>
  </si>
  <si>
    <t>4-090</t>
  </si>
  <si>
    <t>4-089</t>
  </si>
  <si>
    <t>4-088</t>
  </si>
  <si>
    <t>4-087</t>
  </si>
  <si>
    <t>4-086</t>
  </si>
  <si>
    <t>4-085</t>
  </si>
  <si>
    <t>4-084</t>
  </si>
  <si>
    <t>4-083</t>
  </si>
  <si>
    <t>4-082</t>
  </si>
  <si>
    <t>4-081</t>
  </si>
  <si>
    <t>4-080</t>
  </si>
  <si>
    <t>4-079</t>
  </si>
  <si>
    <t>4-078</t>
  </si>
  <si>
    <t>4-077</t>
  </si>
  <si>
    <t>4-076</t>
  </si>
  <si>
    <t>4-075</t>
  </si>
  <si>
    <t>4-074</t>
  </si>
  <si>
    <t>4-073</t>
  </si>
  <si>
    <t>4-072</t>
  </si>
  <si>
    <t>4-071</t>
  </si>
  <si>
    <t>4-070</t>
  </si>
  <si>
    <t>4-069</t>
  </si>
  <si>
    <t>4-068</t>
  </si>
  <si>
    <t>4-067</t>
  </si>
  <si>
    <t>4-066</t>
  </si>
  <si>
    <t>4-065</t>
  </si>
  <si>
    <t>4-064</t>
  </si>
  <si>
    <t>4-063</t>
  </si>
  <si>
    <t>4-062</t>
  </si>
  <si>
    <t>4-061</t>
  </si>
  <si>
    <t>4-060</t>
  </si>
  <si>
    <t>4-059</t>
  </si>
  <si>
    <t>4-058</t>
  </si>
  <si>
    <t>4-057</t>
  </si>
  <si>
    <t>4-056</t>
  </si>
  <si>
    <t>4-055</t>
  </si>
  <si>
    <t>4-054</t>
  </si>
  <si>
    <t>4-053</t>
  </si>
  <si>
    <t>4-052</t>
  </si>
  <si>
    <t>4-051</t>
  </si>
  <si>
    <t>4-050</t>
  </si>
  <si>
    <t>4-049</t>
  </si>
  <si>
    <t>4-048</t>
  </si>
  <si>
    <t>4-047</t>
  </si>
  <si>
    <t>4-046</t>
  </si>
  <si>
    <t>4-045</t>
  </si>
  <si>
    <t>4-044</t>
  </si>
  <si>
    <t>4-043</t>
  </si>
  <si>
    <t>4-042</t>
  </si>
  <si>
    <t>4-041</t>
  </si>
  <si>
    <t>4-040</t>
  </si>
  <si>
    <t>4-039</t>
  </si>
  <si>
    <t>4-038</t>
  </si>
  <si>
    <t>4-037</t>
  </si>
  <si>
    <t>4-036</t>
  </si>
  <si>
    <t>4-035</t>
  </si>
  <si>
    <t>4-034</t>
  </si>
  <si>
    <t>4-033</t>
  </si>
  <si>
    <t>4-032</t>
  </si>
  <si>
    <t>4-031</t>
  </si>
  <si>
    <t>4-030</t>
  </si>
  <si>
    <t>4-029</t>
  </si>
  <si>
    <t>4-028</t>
  </si>
  <si>
    <t>4-027</t>
  </si>
  <si>
    <t>4-026</t>
  </si>
  <si>
    <t>4-025</t>
  </si>
  <si>
    <t>4-024</t>
  </si>
  <si>
    <t>4-023</t>
  </si>
  <si>
    <t>4-022</t>
  </si>
  <si>
    <t>4-021</t>
    <phoneticPr fontId="5" type="noConversion"/>
  </si>
  <si>
    <t>4-015</t>
    <phoneticPr fontId="5" type="noConversion"/>
  </si>
  <si>
    <t>4-017</t>
    <phoneticPr fontId="5" type="noConversion"/>
  </si>
  <si>
    <t>4-018</t>
    <phoneticPr fontId="5" type="noConversion"/>
  </si>
  <si>
    <t>4-019</t>
    <phoneticPr fontId="5" type="noConversion"/>
  </si>
  <si>
    <t>4-020</t>
    <phoneticPr fontId="5" type="noConversion"/>
  </si>
  <si>
    <t>4-012</t>
    <phoneticPr fontId="5" type="noConversion"/>
  </si>
  <si>
    <t>4-013</t>
    <phoneticPr fontId="5" type="noConversion"/>
  </si>
  <si>
    <t>4-014</t>
    <phoneticPr fontId="5" type="noConversion"/>
  </si>
  <si>
    <t>4-016</t>
    <phoneticPr fontId="5" type="noConversion"/>
  </si>
  <si>
    <t>임    야</t>
    <phoneticPr fontId="5" type="noConversion"/>
  </si>
  <si>
    <t>대    지</t>
    <phoneticPr fontId="5" type="noConversion"/>
  </si>
  <si>
    <t>도    로</t>
    <phoneticPr fontId="5" type="noConversion"/>
  </si>
  <si>
    <t>하    천</t>
    <phoneticPr fontId="5" type="noConversion"/>
  </si>
  <si>
    <t>구    거</t>
    <phoneticPr fontId="5" type="noConversion"/>
  </si>
  <si>
    <t>제    방</t>
    <phoneticPr fontId="5" type="noConversion"/>
  </si>
  <si>
    <t>유 원 지</t>
    <phoneticPr fontId="5" type="noConversion"/>
  </si>
  <si>
    <t>철    도</t>
    <phoneticPr fontId="5" type="noConversion"/>
  </si>
  <si>
    <t>과 수 원</t>
    <phoneticPr fontId="5" type="noConversion"/>
  </si>
  <si>
    <t>묘    지</t>
    <phoneticPr fontId="5" type="noConversion"/>
  </si>
  <si>
    <t>목    장</t>
    <phoneticPr fontId="5" type="noConversion"/>
  </si>
  <si>
    <t>잡 종 지</t>
    <phoneticPr fontId="5" type="noConversion"/>
  </si>
  <si>
    <t>창고용지</t>
    <phoneticPr fontId="5" type="noConversion"/>
  </si>
  <si>
    <t>공   장</t>
    <phoneticPr fontId="5" type="noConversion"/>
  </si>
  <si>
    <t>주 유 소</t>
    <phoneticPr fontId="4" type="noConversion"/>
  </si>
  <si>
    <t>주 차 장</t>
    <phoneticPr fontId="5" type="noConversion"/>
  </si>
  <si>
    <t>수도용지</t>
    <phoneticPr fontId="5" type="noConversion"/>
  </si>
  <si>
    <t>미 지 정</t>
    <phoneticPr fontId="5" type="noConversion"/>
  </si>
  <si>
    <t>4-001</t>
    <phoneticPr fontId="5" type="noConversion"/>
  </si>
  <si>
    <t>번호</t>
    <phoneticPr fontId="4" type="noConversion"/>
  </si>
  <si>
    <r>
      <t>당초
편입면적(</t>
    </r>
    <r>
      <rPr>
        <sz val="11"/>
        <rFont val="바탕"/>
        <family val="1"/>
        <charset val="129"/>
      </rPr>
      <t>㎡</t>
    </r>
    <r>
      <rPr>
        <sz val="11"/>
        <rFont val="휴먼모음T"/>
        <family val="1"/>
        <charset val="129"/>
      </rPr>
      <t>)</t>
    </r>
    <phoneticPr fontId="5" type="noConversion"/>
  </si>
  <si>
    <t>영동군 용산면 한석리</t>
    <phoneticPr fontId="5" type="noConversion"/>
  </si>
  <si>
    <t>임</t>
  </si>
  <si>
    <t>공</t>
  </si>
  <si>
    <t>경산시 중산동 36-2 한라타운 104-509</t>
  </si>
  <si>
    <t>창원시 봉곡동 99-10</t>
  </si>
  <si>
    <t>한석리 260-26</t>
  </si>
  <si>
    <t>충북 옥천군 청성면 도장3길 19</t>
  </si>
  <si>
    <t>서울시 서초구 방배동 530-130</t>
  </si>
  <si>
    <t>대전 중구 문화동 560-6 동양맨션 303</t>
  </si>
  <si>
    <t>인천광역시 부평구 경인로 964, 703호 (부평동, 에스씨제일행복해)</t>
  </si>
  <si>
    <t>대전광역시 유성구 노은로 416, 509동 1101호 (하기동, 송림마을5단지아파트)</t>
  </si>
  <si>
    <t>대전광역시 서구 청사로 211동 1703호 (둔산동, 샘머리아파트)</t>
  </si>
  <si>
    <t>대전광역시 동구 가양동 654 대주파크빌 102-1505</t>
  </si>
  <si>
    <t>대전광역시 서구 청사로 281, 209동 1501호 (둔산동, 샘머리아파트)</t>
  </si>
  <si>
    <t>대전 서구 둔산동 908 샘머리아파트 221-2005</t>
  </si>
  <si>
    <t>대전 서구 둔산동 909 수정타운 9-807</t>
  </si>
  <si>
    <t>충북 영동군 용산면 동화길 17-7</t>
  </si>
  <si>
    <t>한석 자연재해위험개선지구 정비사업[금회]</t>
    <phoneticPr fontId="5" type="noConversion"/>
  </si>
  <si>
    <t>642-2</t>
    <phoneticPr fontId="5" type="noConversion"/>
  </si>
  <si>
    <t>659</t>
    <phoneticPr fontId="5" type="noConversion"/>
  </si>
  <si>
    <t>494</t>
    <phoneticPr fontId="5" type="noConversion"/>
  </si>
  <si>
    <t>495-1</t>
    <phoneticPr fontId="5" type="noConversion"/>
  </si>
  <si>
    <t>495</t>
    <phoneticPr fontId="5" type="noConversion"/>
  </si>
  <si>
    <t>496</t>
    <phoneticPr fontId="5" type="noConversion"/>
  </si>
  <si>
    <t>산47-1</t>
    <phoneticPr fontId="5" type="noConversion"/>
  </si>
  <si>
    <t>497</t>
    <phoneticPr fontId="5" type="noConversion"/>
  </si>
  <si>
    <t>497-2</t>
    <phoneticPr fontId="5" type="noConversion"/>
  </si>
  <si>
    <t>산47-6</t>
    <phoneticPr fontId="5" type="noConversion"/>
  </si>
  <si>
    <t>498</t>
    <phoneticPr fontId="5" type="noConversion"/>
  </si>
  <si>
    <t>산48</t>
    <phoneticPr fontId="5" type="noConversion"/>
  </si>
  <si>
    <t>산63</t>
    <phoneticPr fontId="5" type="noConversion"/>
  </si>
  <si>
    <t>산63-1</t>
    <phoneticPr fontId="5" type="noConversion"/>
  </si>
  <si>
    <t>570</t>
    <phoneticPr fontId="5" type="noConversion"/>
  </si>
  <si>
    <t>561-1</t>
    <phoneticPr fontId="5" type="noConversion"/>
  </si>
  <si>
    <t>560</t>
    <phoneticPr fontId="5" type="noConversion"/>
  </si>
  <si>
    <t>559</t>
    <phoneticPr fontId="5" type="noConversion"/>
  </si>
  <si>
    <t>654</t>
    <phoneticPr fontId="5" type="noConversion"/>
  </si>
  <si>
    <t>666</t>
    <phoneticPr fontId="5" type="noConversion"/>
  </si>
  <si>
    <t>728</t>
    <phoneticPr fontId="5" type="noConversion"/>
  </si>
  <si>
    <t>669</t>
    <phoneticPr fontId="5" type="noConversion"/>
  </si>
  <si>
    <t>551-1</t>
    <phoneticPr fontId="5" type="noConversion"/>
  </si>
  <si>
    <t>727</t>
    <phoneticPr fontId="5" type="noConversion"/>
  </si>
  <si>
    <t>547-2</t>
    <phoneticPr fontId="5" type="noConversion"/>
  </si>
  <si>
    <t>547-1</t>
    <phoneticPr fontId="5" type="noConversion"/>
  </si>
  <si>
    <t>720</t>
    <phoneticPr fontId="5" type="noConversion"/>
  </si>
  <si>
    <t>725</t>
    <phoneticPr fontId="5" type="noConversion"/>
  </si>
  <si>
    <t>546-3</t>
    <phoneticPr fontId="5" type="noConversion"/>
  </si>
  <si>
    <t>719</t>
    <phoneticPr fontId="5" type="noConversion"/>
  </si>
  <si>
    <t>영동군</t>
    <phoneticPr fontId="5" type="noConversion"/>
  </si>
  <si>
    <t>환경부</t>
    <phoneticPr fontId="5" type="noConversion"/>
  </si>
  <si>
    <t>건설부</t>
    <phoneticPr fontId="5" type="noConversion"/>
  </si>
  <si>
    <t>국유지</t>
    <phoneticPr fontId="5" type="noConversion"/>
  </si>
  <si>
    <t>농림부</t>
    <phoneticPr fontId="5" type="noConversion"/>
  </si>
  <si>
    <t>농림수산식품부</t>
    <phoneticPr fontId="5" type="noConversion"/>
  </si>
  <si>
    <t>한석 자연재해위험개선지구 정비사업</t>
    <phoneticPr fontId="5" type="noConversion"/>
  </si>
  <si>
    <t>김*기</t>
    <phoneticPr fontId="5" type="noConversion"/>
  </si>
  <si>
    <t>이*</t>
    <phoneticPr fontId="5" type="noConversion"/>
  </si>
  <si>
    <t>김*흠</t>
    <phoneticPr fontId="5" type="noConversion"/>
  </si>
  <si>
    <t>김*흠 외 2인</t>
    <phoneticPr fontId="5" type="noConversion"/>
  </si>
  <si>
    <t>김*열</t>
    <phoneticPr fontId="5" type="noConversion"/>
  </si>
  <si>
    <t>박*조</t>
    <phoneticPr fontId="5" type="noConversion"/>
  </si>
  <si>
    <t>황*동</t>
    <phoneticPr fontId="5" type="noConversion"/>
  </si>
  <si>
    <t>박*애</t>
    <phoneticPr fontId="5" type="noConversion"/>
  </si>
  <si>
    <t>유*규</t>
    <phoneticPr fontId="5" type="noConversion"/>
  </si>
  <si>
    <t>김*정</t>
    <phoneticPr fontId="5" type="noConversion"/>
  </si>
  <si>
    <t>이*영 외 1인</t>
    <phoneticPr fontId="5" type="noConversion"/>
  </si>
  <si>
    <t>박*원</t>
    <phoneticPr fontId="5" type="noConversion"/>
  </si>
  <si>
    <t>이*우</t>
    <phoneticPr fontId="5" type="noConversion"/>
  </si>
  <si>
    <t>차*희</t>
    <phoneticPr fontId="5" type="noConversion"/>
  </si>
  <si>
    <t>이*재 외 1인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</si>
</sst>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."/>
    <numFmt numFmtId="178" formatCode="#,##0.0"/>
    <numFmt numFmtId="179" formatCode="#,##0;[Red]\(#,##0\)"/>
    <numFmt numFmtId="180" formatCode="0.0%;[Red]\(0.0%\)"/>
    <numFmt numFmtId="181" formatCode="mm&quot;월&quot;\ dd&quot;일&quot;"/>
    <numFmt numFmtId="182" formatCode="#,##0_ ;[Red]\-#,##0\ "/>
  </numFmts>
  <fonts count="6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4"/>
      <name val="돋움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2"/>
      <name val="뼻뮝"/>
      <family val="1"/>
      <charset val="129"/>
    </font>
    <font>
      <sz val="12"/>
      <name val="돋움체"/>
      <family val="3"/>
      <charset val="129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20"/>
      <name val="휴먼모음T"/>
      <family val="1"/>
      <charset val="129"/>
    </font>
    <font>
      <sz val="20"/>
      <name val="휴먼모음T"/>
      <family val="1"/>
      <charset val="129"/>
    </font>
    <font>
      <b/>
      <sz val="9"/>
      <name val="휴먼모음T"/>
      <family val="1"/>
      <charset val="129"/>
    </font>
    <font>
      <b/>
      <sz val="16"/>
      <name val="휴먼모음T"/>
      <family val="1"/>
      <charset val="129"/>
    </font>
    <font>
      <sz val="11"/>
      <name val="휴먼모음T"/>
      <family val="1"/>
      <charset val="129"/>
    </font>
    <font>
      <sz val="9"/>
      <name val="휴먼모음T"/>
      <family val="1"/>
      <charset val="129"/>
    </font>
    <font>
      <sz val="10"/>
      <name val="휴먼모음T"/>
      <family val="1"/>
      <charset val="129"/>
    </font>
    <font>
      <u/>
      <sz val="16"/>
      <name val="휴먼모음T"/>
      <family val="1"/>
      <charset val="129"/>
    </font>
    <font>
      <sz val="8"/>
      <name val="휴먼모음T"/>
      <family val="1"/>
      <charset val="129"/>
    </font>
    <font>
      <sz val="11"/>
      <color rgb="FF000000"/>
      <name val="돋움"/>
      <family val="3"/>
      <charset val="129"/>
    </font>
    <font>
      <sz val="11"/>
      <color indexed="8"/>
      <name val="맑은 고딕"/>
      <family val="3"/>
      <charset val="129"/>
    </font>
    <font>
      <sz val="9"/>
      <color indexed="8"/>
      <name val="휴먼모음T"/>
      <family val="1"/>
      <charset val="129"/>
    </font>
    <font>
      <sz val="11"/>
      <name val="Segoe UI Symbol"/>
      <family val="1"/>
    </font>
    <font>
      <sz val="11"/>
      <name val="HY견고딕"/>
      <family val="1"/>
      <charset val="129"/>
    </font>
    <font>
      <b/>
      <sz val="25"/>
      <name val="HY견고딕"/>
      <family val="1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indexed="8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8"/>
      <color theme="3"/>
      <name val="맑은 고딕"/>
      <family val="3"/>
      <charset val="129"/>
      <scheme val="major"/>
    </font>
    <font>
      <sz val="14"/>
      <name val="휴먼모음T"/>
      <family val="1"/>
      <charset val="129"/>
    </font>
    <font>
      <u/>
      <sz val="20"/>
      <name val="휴먼모음T"/>
      <family val="1"/>
      <charset val="129"/>
    </font>
    <font>
      <sz val="11"/>
      <name val="바탕"/>
      <family val="1"/>
      <charset val="129"/>
    </font>
    <font>
      <sz val="9"/>
      <color rgb="FFFF0000"/>
      <name val="휴먼모음T"/>
      <family val="1"/>
      <charset val="129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634">
    <xf numFmtId="0" fontId="0" fillId="0" borderId="0"/>
    <xf numFmtId="177" fontId="9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9" fillId="0" borderId="0">
      <protection locked="0"/>
    </xf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7" fontId="9" fillId="0" borderId="0">
      <protection locked="0"/>
    </xf>
    <xf numFmtId="177" fontId="9" fillId="0" borderId="0">
      <protection locked="0"/>
    </xf>
    <xf numFmtId="177" fontId="10" fillId="0" borderId="0">
      <protection locked="0"/>
    </xf>
    <xf numFmtId="177" fontId="10" fillId="0" borderId="0">
      <protection locked="0"/>
    </xf>
    <xf numFmtId="0" fontId="6" fillId="0" borderId="0"/>
    <xf numFmtId="177" fontId="9" fillId="0" borderId="0">
      <protection locked="0"/>
    </xf>
    <xf numFmtId="177" fontId="9" fillId="0" borderId="1">
      <protection locked="0"/>
    </xf>
    <xf numFmtId="0" fontId="7" fillId="0" borderId="0"/>
    <xf numFmtId="178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0" fontId="3" fillId="0" borderId="0"/>
    <xf numFmtId="0" fontId="20" fillId="0" borderId="0">
      <alignment vertical="center"/>
    </xf>
    <xf numFmtId="0" fontId="21" fillId="0" borderId="0">
      <alignment vertical="center"/>
    </xf>
    <xf numFmtId="0" fontId="3" fillId="0" borderId="0"/>
    <xf numFmtId="0" fontId="26" fillId="0" borderId="0" applyNumberFormat="0" applyFill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37" applyNumberFormat="0" applyAlignment="0" applyProtection="0">
      <alignment vertical="center"/>
    </xf>
    <xf numFmtId="0" fontId="34" fillId="6" borderId="38" applyNumberFormat="0" applyAlignment="0" applyProtection="0">
      <alignment vertical="center"/>
    </xf>
    <xf numFmtId="0" fontId="35" fillId="6" borderId="37" applyNumberFormat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7" fillId="7" borderId="4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2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0"/>
    <xf numFmtId="0" fontId="43" fillId="1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37" applyNumberFormat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1" fillId="8" borderId="41" applyNumberFormat="0" applyFon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40" applyNumberFormat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5" borderId="37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8" fillId="6" borderId="38" applyNumberFormat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/>
    <xf numFmtId="0" fontId="5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37" applyNumberFormat="0" applyAlignment="0" applyProtection="0">
      <alignment vertical="center"/>
    </xf>
    <xf numFmtId="0" fontId="45" fillId="6" borderId="37" applyNumberFormat="0" applyAlignment="0" applyProtection="0">
      <alignment vertical="center"/>
    </xf>
    <xf numFmtId="0" fontId="45" fillId="6" borderId="37" applyNumberFormat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59" fillId="8" borderId="41" applyNumberFormat="0" applyFont="0" applyAlignment="0" applyProtection="0">
      <alignment vertical="center"/>
    </xf>
    <xf numFmtId="0" fontId="59" fillId="8" borderId="41" applyNumberFormat="0" applyFont="0" applyAlignment="0" applyProtection="0">
      <alignment vertical="center"/>
    </xf>
    <xf numFmtId="0" fontId="59" fillId="8" borderId="41" applyNumberFormat="0" applyFont="0" applyAlignment="0" applyProtection="0">
      <alignment vertical="center"/>
    </xf>
    <xf numFmtId="0" fontId="59" fillId="8" borderId="41" applyNumberFormat="0" applyFon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40" applyNumberFormat="0" applyAlignment="0" applyProtection="0">
      <alignment vertical="center"/>
    </xf>
    <xf numFmtId="0" fontId="49" fillId="7" borderId="40" applyNumberFormat="0" applyAlignment="0" applyProtection="0">
      <alignment vertical="center"/>
    </xf>
    <xf numFmtId="0" fontId="49" fillId="7" borderId="40" applyNumberFormat="0" applyAlignment="0" applyProtection="0">
      <alignment vertical="center"/>
    </xf>
    <xf numFmtId="41" fontId="3" fillId="0" borderId="0" applyFont="0" applyFill="0" applyBorder="0" applyAlignment="0" applyProtection="0"/>
    <xf numFmtId="0" fontId="50" fillId="0" borderId="39" applyNumberFormat="0" applyFill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5" borderId="37" applyNumberFormat="0" applyAlignment="0" applyProtection="0">
      <alignment vertical="center"/>
    </xf>
    <xf numFmtId="0" fontId="52" fillId="5" borderId="37" applyNumberFormat="0" applyAlignment="0" applyProtection="0">
      <alignment vertical="center"/>
    </xf>
    <xf numFmtId="0" fontId="52" fillId="5" borderId="37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8" fillId="6" borderId="38" applyNumberFormat="0" applyAlignment="0" applyProtection="0">
      <alignment vertical="center"/>
    </xf>
    <xf numFmtId="0" fontId="58" fillId="6" borderId="38" applyNumberFormat="0" applyAlignment="0" applyProtection="0">
      <alignment vertical="center"/>
    </xf>
    <xf numFmtId="0" fontId="58" fillId="6" borderId="38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3" fillId="0" borderId="0"/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/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/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8" borderId="41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41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9">
    <xf numFmtId="0" fontId="0" fillId="0" borderId="0" xfId="0"/>
    <xf numFmtId="0" fontId="13" fillId="0" borderId="0" xfId="0" applyFont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Continuous" vertical="center"/>
    </xf>
    <xf numFmtId="176" fontId="18" fillId="0" borderId="0" xfId="0" applyNumberFormat="1" applyFont="1" applyBorder="1" applyAlignment="1">
      <alignment horizontal="centerContinuous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6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Alignment="1" applyProtection="1">
      <alignment horizontal="center" vertical="center" wrapText="1"/>
    </xf>
    <xf numFmtId="49" fontId="16" fillId="0" borderId="16" xfId="0" applyNumberFormat="1" applyFont="1" applyBorder="1" applyAlignment="1" applyProtection="1">
      <alignment horizontal="center" vertical="center" wrapText="1"/>
    </xf>
    <xf numFmtId="49" fontId="16" fillId="0" borderId="16" xfId="0" applyNumberFormat="1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41" fontId="16" fillId="0" borderId="16" xfId="17" applyFont="1" applyBorder="1" applyAlignment="1" applyProtection="1">
      <alignment horizontal="center" vertical="center" wrapText="1"/>
    </xf>
    <xf numFmtId="0" fontId="16" fillId="0" borderId="16" xfId="0" applyNumberFormat="1" applyFont="1" applyBorder="1" applyAlignment="1" applyProtection="1">
      <alignment horizontal="center" vertical="center" wrapText="1"/>
    </xf>
    <xf numFmtId="0" fontId="16" fillId="0" borderId="0" xfId="0" applyNumberFormat="1" applyFont="1" applyAlignment="1" applyProtection="1">
      <alignment horizontal="center" vertical="center" wrapText="1"/>
    </xf>
    <xf numFmtId="0" fontId="16" fillId="0" borderId="0" xfId="0" applyNumberFormat="1" applyFont="1" applyBorder="1" applyAlignment="1" applyProtection="1">
      <alignment horizontal="center" vertical="center" wrapText="1"/>
    </xf>
    <xf numFmtId="0" fontId="16" fillId="0" borderId="16" xfId="0" applyNumberFormat="1" applyFont="1" applyFill="1" applyBorder="1" applyAlignment="1" applyProtection="1">
      <alignment horizontal="center" vertical="center" wrapText="1"/>
    </xf>
    <xf numFmtId="41" fontId="16" fillId="0" borderId="0" xfId="17" applyFont="1" applyAlignment="1" applyProtection="1">
      <alignment horizontal="center" vertical="center" wrapText="1"/>
    </xf>
    <xf numFmtId="181" fontId="16" fillId="0" borderId="16" xfId="0" applyNumberFormat="1" applyFont="1" applyBorder="1" applyAlignment="1" applyProtection="1">
      <alignment horizontal="center" vertical="center" wrapText="1"/>
    </xf>
    <xf numFmtId="0" fontId="22" fillId="0" borderId="16" xfId="20" applyFont="1" applyBorder="1" applyAlignment="1">
      <alignment horizontal="center" vertical="center" wrapText="1"/>
    </xf>
    <xf numFmtId="41" fontId="16" fillId="0" borderId="14" xfId="17" applyFont="1" applyBorder="1" applyAlignment="1">
      <alignment vertical="center"/>
    </xf>
    <xf numFmtId="0" fontId="19" fillId="0" borderId="23" xfId="0" applyFont="1" applyBorder="1" applyAlignment="1">
      <alignment horizontal="center" vertical="center"/>
    </xf>
    <xf numFmtId="41" fontId="16" fillId="0" borderId="23" xfId="17" applyFont="1" applyBorder="1" applyAlignment="1">
      <alignment vertical="center"/>
    </xf>
    <xf numFmtId="0" fontId="19" fillId="0" borderId="2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4" fillId="0" borderId="0" xfId="21" applyFont="1" applyBorder="1"/>
    <xf numFmtId="41" fontId="16" fillId="0" borderId="0" xfId="17" applyFont="1" applyAlignment="1" applyProtection="1">
      <alignment horizontal="center" vertical="center" wrapText="1"/>
    </xf>
    <xf numFmtId="41" fontId="16" fillId="0" borderId="21" xfId="17" applyFont="1" applyBorder="1" applyAlignment="1">
      <alignment horizontal="center" vertical="center"/>
    </xf>
    <xf numFmtId="41" fontId="16" fillId="0" borderId="22" xfId="17" applyFont="1" applyBorder="1" applyAlignment="1">
      <alignment horizontal="center" vertical="center"/>
    </xf>
    <xf numFmtId="41" fontId="16" fillId="0" borderId="11" xfId="17" applyFont="1" applyBorder="1" applyAlignment="1">
      <alignment horizontal="center" vertical="center"/>
    </xf>
    <xf numFmtId="41" fontId="16" fillId="0" borderId="5" xfId="17" applyFont="1" applyBorder="1" applyAlignment="1">
      <alignment horizontal="center" vertical="center"/>
    </xf>
    <xf numFmtId="41" fontId="16" fillId="0" borderId="43" xfId="17" applyFont="1" applyBorder="1" applyAlignment="1">
      <alignment horizontal="center" vertical="center"/>
    </xf>
    <xf numFmtId="41" fontId="16" fillId="0" borderId="44" xfId="17" applyFont="1" applyBorder="1" applyAlignment="1">
      <alignment horizontal="center" vertical="center"/>
    </xf>
    <xf numFmtId="41" fontId="16" fillId="0" borderId="45" xfId="17" applyFont="1" applyBorder="1" applyAlignment="1">
      <alignment horizontal="center" vertical="center"/>
    </xf>
    <xf numFmtId="41" fontId="16" fillId="0" borderId="46" xfId="17" applyFont="1" applyBorder="1" applyAlignment="1">
      <alignment horizontal="center" vertical="center"/>
    </xf>
    <xf numFmtId="41" fontId="16" fillId="0" borderId="24" xfId="17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</xf>
    <xf numFmtId="0" fontId="25" fillId="0" borderId="0" xfId="21" applyFont="1" applyBorder="1" applyAlignment="1">
      <alignment horizontal="center"/>
    </xf>
    <xf numFmtId="49" fontId="16" fillId="0" borderId="1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5" fillId="0" borderId="0" xfId="21" applyFont="1" applyBorder="1" applyAlignment="1">
      <alignment horizontal="center"/>
    </xf>
    <xf numFmtId="0" fontId="0" fillId="0" borderId="0" xfId="0" applyAlignment="1">
      <alignment vertical="center"/>
    </xf>
    <xf numFmtId="0" fontId="24" fillId="0" borderId="0" xfId="21" applyFont="1"/>
    <xf numFmtId="0" fontId="15" fillId="0" borderId="0" xfId="0" applyNumberFormat="1" applyFont="1" applyBorder="1" applyAlignment="1">
      <alignment vertical="center"/>
    </xf>
    <xf numFmtId="176" fontId="17" fillId="0" borderId="0" xfId="0" applyNumberFormat="1" applyFont="1" applyBorder="1" applyAlignment="1">
      <alignment horizontal="right" vertical="center"/>
    </xf>
    <xf numFmtId="41" fontId="16" fillId="0" borderId="43" xfId="17" applyFont="1" applyBorder="1" applyAlignment="1">
      <alignment vertical="center"/>
    </xf>
    <xf numFmtId="41" fontId="16" fillId="0" borderId="44" xfId="17" applyFont="1" applyBorder="1" applyAlignment="1">
      <alignment vertical="center"/>
    </xf>
    <xf numFmtId="41" fontId="16" fillId="0" borderId="45" xfId="17" applyFont="1" applyBorder="1" applyAlignment="1">
      <alignment vertical="center"/>
    </xf>
    <xf numFmtId="0" fontId="17" fillId="34" borderId="28" xfId="0" applyFont="1" applyFill="1" applyBorder="1" applyAlignment="1">
      <alignment horizontal="center" vertical="center"/>
    </xf>
    <xf numFmtId="0" fontId="17" fillId="34" borderId="27" xfId="0" applyFont="1" applyFill="1" applyBorder="1" applyAlignment="1">
      <alignment horizontal="center" vertical="center"/>
    </xf>
    <xf numFmtId="0" fontId="19" fillId="34" borderId="28" xfId="0" applyFont="1" applyFill="1" applyBorder="1" applyAlignment="1">
      <alignment horizontal="center" vertical="center"/>
    </xf>
    <xf numFmtId="176" fontId="17" fillId="34" borderId="29" xfId="0" applyNumberFormat="1" applyFont="1" applyFill="1" applyBorder="1" applyAlignment="1">
      <alignment horizontal="center" vertical="center"/>
    </xf>
    <xf numFmtId="0" fontId="17" fillId="35" borderId="6" xfId="0" applyFont="1" applyFill="1" applyBorder="1" applyAlignment="1">
      <alignment horizontal="center" vertical="center"/>
    </xf>
    <xf numFmtId="41" fontId="16" fillId="35" borderId="7" xfId="17" applyFont="1" applyFill="1" applyBorder="1" applyAlignment="1">
      <alignment horizontal="center" vertical="center"/>
    </xf>
    <xf numFmtId="0" fontId="19" fillId="35" borderId="7" xfId="0" quotePrefix="1" applyFont="1" applyFill="1" applyBorder="1" applyAlignment="1">
      <alignment horizontal="center" vertical="center"/>
    </xf>
    <xf numFmtId="41" fontId="16" fillId="35" borderId="3" xfId="17" applyFont="1" applyFill="1" applyBorder="1" applyAlignment="1">
      <alignment horizontal="center" vertical="center"/>
    </xf>
    <xf numFmtId="0" fontId="16" fillId="35" borderId="2" xfId="0" applyFont="1" applyFill="1" applyBorder="1" applyAlignment="1">
      <alignment horizontal="center" vertical="center"/>
    </xf>
    <xf numFmtId="41" fontId="16" fillId="0" borderId="10" xfId="17" applyFont="1" applyBorder="1" applyAlignment="1">
      <alignment vertical="center"/>
    </xf>
    <xf numFmtId="0" fontId="17" fillId="0" borderId="0" xfId="0" applyFont="1" applyBorder="1" applyAlignment="1">
      <alignment horizontal="right" vertical="center" indent="1"/>
    </xf>
    <xf numFmtId="41" fontId="17" fillId="0" borderId="16" xfId="17" applyFont="1" applyBorder="1" applyAlignment="1" applyProtection="1">
      <alignment horizontal="center" vertical="center" wrapText="1"/>
    </xf>
    <xf numFmtId="41" fontId="16" fillId="0" borderId="10" xfId="17" applyFont="1" applyBorder="1" applyAlignment="1">
      <alignment horizontal="center" vertical="center"/>
    </xf>
    <xf numFmtId="41" fontId="16" fillId="0" borderId="23" xfId="17" applyFont="1" applyBorder="1" applyAlignment="1">
      <alignment horizontal="center" vertical="center"/>
    </xf>
    <xf numFmtId="0" fontId="61" fillId="0" borderId="20" xfId="0" applyFont="1" applyBorder="1" applyAlignment="1">
      <alignment horizontal="right" vertical="center" indent="1"/>
    </xf>
    <xf numFmtId="0" fontId="61" fillId="0" borderId="20" xfId="0" applyFont="1" applyBorder="1" applyAlignment="1">
      <alignment vertical="center"/>
    </xf>
    <xf numFmtId="0" fontId="61" fillId="0" borderId="0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15" fillId="34" borderId="16" xfId="0" applyFont="1" applyFill="1" applyBorder="1" applyAlignment="1" applyProtection="1">
      <alignment horizontal="center" vertical="center" wrapText="1"/>
    </xf>
    <xf numFmtId="0" fontId="15" fillId="34" borderId="16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vertical="center"/>
    </xf>
    <xf numFmtId="0" fontId="61" fillId="0" borderId="0" xfId="0" applyFont="1" applyBorder="1" applyAlignment="1">
      <alignment horizontal="right" vertical="center" indent="1"/>
    </xf>
    <xf numFmtId="0" fontId="61" fillId="0" borderId="0" xfId="0" applyFont="1" applyBorder="1" applyAlignment="1">
      <alignment vertical="center"/>
    </xf>
    <xf numFmtId="0" fontId="15" fillId="34" borderId="16" xfId="0" applyNumberFormat="1" applyFont="1" applyFill="1" applyBorder="1" applyAlignment="1" applyProtection="1">
      <alignment horizontal="centerContinuous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49" fontId="17" fillId="0" borderId="16" xfId="0" applyNumberFormat="1" applyFont="1" applyBorder="1" applyAlignment="1" applyProtection="1">
      <alignment horizontal="center" vertical="center" wrapText="1"/>
    </xf>
    <xf numFmtId="0" fontId="17" fillId="0" borderId="16" xfId="0" applyNumberFormat="1" applyFont="1" applyBorder="1" applyAlignment="1" applyProtection="1">
      <alignment horizontal="center" vertical="center" wrapText="1"/>
    </xf>
    <xf numFmtId="0" fontId="17" fillId="35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41" fontId="16" fillId="0" borderId="16" xfId="17" applyFont="1" applyBorder="1" applyAlignment="1">
      <alignment horizontal="center" vertical="center"/>
    </xf>
    <xf numFmtId="176" fontId="17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6" fillId="0" borderId="48" xfId="0" applyFont="1" applyBorder="1" applyAlignment="1" applyProtection="1">
      <alignment horizontal="center" vertical="center" wrapText="1"/>
    </xf>
    <xf numFmtId="176" fontId="17" fillId="33" borderId="16" xfId="0" applyNumberFormat="1" applyFont="1" applyFill="1" applyBorder="1" applyAlignment="1">
      <alignment horizontal="center" vertical="center"/>
    </xf>
    <xf numFmtId="41" fontId="16" fillId="33" borderId="16" xfId="17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/>
    </xf>
    <xf numFmtId="0" fontId="16" fillId="35" borderId="1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41" fontId="16" fillId="35" borderId="27" xfId="17" applyFont="1" applyFill="1" applyBorder="1" applyAlignment="1">
      <alignment horizontal="center" vertical="center"/>
    </xf>
    <xf numFmtId="41" fontId="16" fillId="0" borderId="27" xfId="17" applyFont="1" applyBorder="1" applyAlignment="1">
      <alignment horizontal="center" vertical="center"/>
    </xf>
    <xf numFmtId="41" fontId="16" fillId="0" borderId="27" xfId="17" applyFont="1" applyBorder="1" applyAlignment="1">
      <alignment vertical="center"/>
    </xf>
    <xf numFmtId="41" fontId="16" fillId="35" borderId="29" xfId="17" applyFont="1" applyFill="1" applyBorder="1" applyAlignment="1">
      <alignment horizontal="center" vertical="center"/>
    </xf>
    <xf numFmtId="41" fontId="16" fillId="0" borderId="29" xfId="17" applyFont="1" applyBorder="1" applyAlignment="1">
      <alignment horizontal="center" vertical="center"/>
    </xf>
    <xf numFmtId="41" fontId="16" fillId="0" borderId="29" xfId="17" applyFont="1" applyBorder="1" applyAlignment="1">
      <alignment vertical="center"/>
    </xf>
    <xf numFmtId="0" fontId="19" fillId="35" borderId="28" xfId="0" quotePrefix="1" applyFont="1" applyFill="1" applyBorder="1" applyAlignment="1">
      <alignment horizontal="center" vertical="center"/>
    </xf>
    <xf numFmtId="182" fontId="16" fillId="0" borderId="48" xfId="0" applyNumberFormat="1" applyFont="1" applyBorder="1" applyAlignment="1" applyProtection="1">
      <alignment horizontal="center" vertical="center" wrapText="1"/>
    </xf>
    <xf numFmtId="41" fontId="64" fillId="0" borderId="16" xfId="17" applyFont="1" applyBorder="1" applyAlignment="1" applyProtection="1">
      <alignment horizontal="center" vertical="center" wrapText="1"/>
    </xf>
    <xf numFmtId="41" fontId="16" fillId="0" borderId="16" xfId="17" applyNumberFormat="1" applyFont="1" applyBorder="1" applyAlignment="1" applyProtection="1">
      <alignment horizontal="center" vertical="center" wrapText="1"/>
    </xf>
    <xf numFmtId="0" fontId="17" fillId="34" borderId="27" xfId="0" applyFont="1" applyFill="1" applyBorder="1" applyAlignment="1">
      <alignment horizontal="center" vertical="center"/>
    </xf>
    <xf numFmtId="0" fontId="17" fillId="34" borderId="28" xfId="0" applyFont="1" applyFill="1" applyBorder="1" applyAlignment="1">
      <alignment horizontal="center" vertical="center"/>
    </xf>
    <xf numFmtId="0" fontId="25" fillId="0" borderId="0" xfId="21" applyFont="1" applyAlignment="1">
      <alignment horizontal="center"/>
    </xf>
    <xf numFmtId="0" fontId="17" fillId="34" borderId="27" xfId="0" applyFont="1" applyFill="1" applyBorder="1" applyAlignment="1">
      <alignment horizontal="center" vertical="center"/>
    </xf>
    <xf numFmtId="0" fontId="17" fillId="34" borderId="28" xfId="0" applyFont="1" applyFill="1" applyBorder="1" applyAlignment="1">
      <alignment horizontal="center" vertical="center"/>
    </xf>
    <xf numFmtId="0" fontId="17" fillId="34" borderId="29" xfId="0" applyFont="1" applyFill="1" applyBorder="1" applyAlignment="1">
      <alignment horizontal="center" vertical="center"/>
    </xf>
    <xf numFmtId="176" fontId="62" fillId="0" borderId="0" xfId="0" applyNumberFormat="1" applyFont="1" applyBorder="1" applyAlignment="1">
      <alignment horizontal="center" vertical="center"/>
    </xf>
    <xf numFmtId="0" fontId="17" fillId="34" borderId="18" xfId="0" applyFont="1" applyFill="1" applyBorder="1" applyAlignment="1">
      <alignment horizontal="center" vertical="center"/>
    </xf>
    <xf numFmtId="0" fontId="17" fillId="34" borderId="25" xfId="0" applyFont="1" applyFill="1" applyBorder="1" applyAlignment="1">
      <alignment horizontal="center" vertical="center"/>
    </xf>
    <xf numFmtId="0" fontId="17" fillId="34" borderId="6" xfId="0" applyFont="1" applyFill="1" applyBorder="1" applyAlignment="1">
      <alignment horizontal="center" vertical="center"/>
    </xf>
    <xf numFmtId="0" fontId="17" fillId="34" borderId="31" xfId="0" applyFont="1" applyFill="1" applyBorder="1" applyAlignment="1">
      <alignment horizontal="center" vertical="center"/>
    </xf>
    <xf numFmtId="0" fontId="17" fillId="34" borderId="30" xfId="0" applyFont="1" applyFill="1" applyBorder="1" applyAlignment="1">
      <alignment horizontal="center" vertical="center"/>
    </xf>
    <xf numFmtId="0" fontId="17" fillId="34" borderId="32" xfId="0" applyFont="1" applyFill="1" applyBorder="1" applyAlignment="1">
      <alignment horizontal="center" vertical="center"/>
    </xf>
    <xf numFmtId="0" fontId="17" fillId="34" borderId="47" xfId="0" applyFont="1" applyFill="1" applyBorder="1" applyAlignment="1">
      <alignment horizontal="center" vertical="center"/>
    </xf>
    <xf numFmtId="0" fontId="17" fillId="34" borderId="7" xfId="0" applyFont="1" applyFill="1" applyBorder="1" applyAlignment="1">
      <alignment horizontal="center" vertical="center"/>
    </xf>
    <xf numFmtId="0" fontId="17" fillId="34" borderId="3" xfId="0" applyFont="1" applyFill="1" applyBorder="1" applyAlignment="1">
      <alignment horizontal="center" vertical="center"/>
    </xf>
    <xf numFmtId="0" fontId="17" fillId="34" borderId="19" xfId="0" applyFont="1" applyFill="1" applyBorder="1" applyAlignment="1">
      <alignment horizontal="center" vertical="center"/>
    </xf>
    <xf numFmtId="0" fontId="17" fillId="34" borderId="26" xfId="0" applyFont="1" applyFill="1" applyBorder="1" applyAlignment="1">
      <alignment horizontal="center" vertical="center"/>
    </xf>
    <xf numFmtId="0" fontId="17" fillId="34" borderId="4" xfId="0" applyFont="1" applyFill="1" applyBorder="1" applyAlignment="1">
      <alignment horizontal="center" vertical="center"/>
    </xf>
    <xf numFmtId="0" fontId="17" fillId="34" borderId="17" xfId="0" applyFont="1" applyFill="1" applyBorder="1" applyAlignment="1">
      <alignment horizontal="center" vertical="center"/>
    </xf>
    <xf numFmtId="0" fontId="17" fillId="34" borderId="16" xfId="0" applyFont="1" applyFill="1" applyBorder="1" applyAlignment="1">
      <alignment horizontal="center" vertical="center"/>
    </xf>
    <xf numFmtId="0" fontId="15" fillId="34" borderId="16" xfId="17" applyNumberFormat="1" applyFont="1" applyFill="1" applyBorder="1" applyAlignment="1" applyProtection="1">
      <alignment horizontal="center" vertical="center" wrapText="1"/>
    </xf>
    <xf numFmtId="49" fontId="15" fillId="34" borderId="16" xfId="0" applyNumberFormat="1" applyFont="1" applyFill="1" applyBorder="1" applyAlignment="1" applyProtection="1">
      <alignment horizontal="center" vertical="center" wrapText="1"/>
    </xf>
    <xf numFmtId="0" fontId="15" fillId="34" borderId="16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34" borderId="16" xfId="0" applyNumberFormat="1" applyFont="1" applyFill="1" applyBorder="1" applyAlignment="1" applyProtection="1">
      <alignment horizontal="center" vertical="center" wrapText="1"/>
    </xf>
  </cellXfs>
  <cellStyles count="6634">
    <cellStyle name="20% - 강조색1" xfId="39" builtinId="30" customBuiltin="1"/>
    <cellStyle name="20% - 강조색1 10" xfId="210"/>
    <cellStyle name="20% - 강조색1 10 2" xfId="548"/>
    <cellStyle name="20% - 강조색1 10 2 2" xfId="831"/>
    <cellStyle name="20% - 강조색1 10 2 2 2" xfId="1398"/>
    <cellStyle name="20% - 강조색1 10 2 2 2 2" xfId="4619"/>
    <cellStyle name="20% - 강조색1 10 2 2 3" xfId="2245"/>
    <cellStyle name="20% - 강조색1 10 2 2 3 2" xfId="5465"/>
    <cellStyle name="20% - 강조색1 10 2 2 4" xfId="3091"/>
    <cellStyle name="20% - 강조색1 10 2 2 4 2" xfId="6311"/>
    <cellStyle name="20% - 강조색1 10 2 2 5" xfId="4054"/>
    <cellStyle name="20% - 강조색1 10 2 3" xfId="1680"/>
    <cellStyle name="20% - 강조색1 10 2 3 2" xfId="2526"/>
    <cellStyle name="20% - 강조색1 10 2 3 2 2" xfId="5746"/>
    <cellStyle name="20% - 강조색1 10 2 3 3" xfId="3372"/>
    <cellStyle name="20% - 강조색1 10 2 3 3 2" xfId="6592"/>
    <cellStyle name="20% - 강조색1 10 2 3 4" xfId="4900"/>
    <cellStyle name="20% - 강조색1 10 2 4" xfId="1115"/>
    <cellStyle name="20% - 강조색1 10 2 4 2" xfId="4336"/>
    <cellStyle name="20% - 강조색1 10 2 5" xfId="1962"/>
    <cellStyle name="20% - 강조색1 10 2 5 2" xfId="5182"/>
    <cellStyle name="20% - 강조색1 10 2 6" xfId="2808"/>
    <cellStyle name="20% - 강조색1 10 2 6 2" xfId="6028"/>
    <cellStyle name="20% - 강조색1 10 2 7" xfId="3771"/>
    <cellStyle name="20% - 강조색1 10 3" xfId="690"/>
    <cellStyle name="20% - 강조색1 10 3 2" xfId="1257"/>
    <cellStyle name="20% - 강조색1 10 3 2 2" xfId="4478"/>
    <cellStyle name="20% - 강조색1 10 3 3" xfId="2104"/>
    <cellStyle name="20% - 강조색1 10 3 3 2" xfId="5324"/>
    <cellStyle name="20% - 강조색1 10 3 4" xfId="2950"/>
    <cellStyle name="20% - 강조색1 10 3 4 2" xfId="6170"/>
    <cellStyle name="20% - 강조색1 10 3 5" xfId="3913"/>
    <cellStyle name="20% - 강조색1 10 4" xfId="1539"/>
    <cellStyle name="20% - 강조색1 10 4 2" xfId="2385"/>
    <cellStyle name="20% - 강조색1 10 4 2 2" xfId="5605"/>
    <cellStyle name="20% - 강조색1 10 4 3" xfId="3231"/>
    <cellStyle name="20% - 강조색1 10 4 3 2" xfId="6451"/>
    <cellStyle name="20% - 강조색1 10 4 4" xfId="4759"/>
    <cellStyle name="20% - 강조색1 10 5" xfId="974"/>
    <cellStyle name="20% - 강조색1 10 5 2" xfId="4195"/>
    <cellStyle name="20% - 강조색1 10 6" xfId="1821"/>
    <cellStyle name="20% - 강조색1 10 6 2" xfId="5041"/>
    <cellStyle name="20% - 강조색1 10 7" xfId="2667"/>
    <cellStyle name="20% - 강조색1 10 7 2" xfId="5887"/>
    <cellStyle name="20% - 강조색1 10 8" xfId="3630"/>
    <cellStyle name="20% - 강조색1 11" xfId="329"/>
    <cellStyle name="20% - 강조색1 11 2" xfId="704"/>
    <cellStyle name="20% - 강조색1 11 2 2" xfId="1271"/>
    <cellStyle name="20% - 강조색1 11 2 2 2" xfId="4492"/>
    <cellStyle name="20% - 강조색1 11 2 3" xfId="2118"/>
    <cellStyle name="20% - 강조색1 11 2 3 2" xfId="5338"/>
    <cellStyle name="20% - 강조색1 11 2 4" xfId="2964"/>
    <cellStyle name="20% - 강조색1 11 2 4 2" xfId="6184"/>
    <cellStyle name="20% - 강조색1 11 2 5" xfId="3927"/>
    <cellStyle name="20% - 강조색1 11 3" xfId="1553"/>
    <cellStyle name="20% - 강조색1 11 3 2" xfId="2399"/>
    <cellStyle name="20% - 강조색1 11 3 2 2" xfId="5619"/>
    <cellStyle name="20% - 강조색1 11 3 3" xfId="3245"/>
    <cellStyle name="20% - 강조색1 11 3 3 2" xfId="6465"/>
    <cellStyle name="20% - 강조색1 11 3 4" xfId="4773"/>
    <cellStyle name="20% - 강조색1 11 4" xfId="988"/>
    <cellStyle name="20% - 강조색1 11 4 2" xfId="4209"/>
    <cellStyle name="20% - 강조색1 11 5" xfId="1835"/>
    <cellStyle name="20% - 강조색1 11 5 2" xfId="5055"/>
    <cellStyle name="20% - 강조색1 11 6" xfId="2681"/>
    <cellStyle name="20% - 강조색1 11 6 2" xfId="5901"/>
    <cellStyle name="20% - 강조색1 11 7" xfId="3644"/>
    <cellStyle name="20% - 강조색1 12" xfId="562"/>
    <cellStyle name="20% - 강조색1 12 2" xfId="1129"/>
    <cellStyle name="20% - 강조색1 12 2 2" xfId="4350"/>
    <cellStyle name="20% - 강조색1 12 3" xfId="1976"/>
    <cellStyle name="20% - 강조색1 12 3 2" xfId="5196"/>
    <cellStyle name="20% - 강조색1 12 4" xfId="2822"/>
    <cellStyle name="20% - 강조색1 12 4 2" xfId="6042"/>
    <cellStyle name="20% - 강조색1 12 5" xfId="3785"/>
    <cellStyle name="20% - 강조색1 13" xfId="1411"/>
    <cellStyle name="20% - 강조색1 13 2" xfId="2257"/>
    <cellStyle name="20% - 강조색1 13 2 2" xfId="5477"/>
    <cellStyle name="20% - 강조색1 13 3" xfId="3103"/>
    <cellStyle name="20% - 강조색1 13 3 2" xfId="6323"/>
    <cellStyle name="20% - 강조색1 13 4" xfId="4631"/>
    <cellStyle name="20% - 강조색1 14" xfId="844"/>
    <cellStyle name="20% - 강조색1 14 2" xfId="4067"/>
    <cellStyle name="20% - 강조색1 15" xfId="1693"/>
    <cellStyle name="20% - 강조색1 15 2" xfId="4913"/>
    <cellStyle name="20% - 강조색1 16" xfId="2539"/>
    <cellStyle name="20% - 강조색1 16 2" xfId="5759"/>
    <cellStyle name="20% - 강조색1 17" xfId="3387"/>
    <cellStyle name="20% - 강조색1 17 2" xfId="6607"/>
    <cellStyle name="20% - 강조색1 18" xfId="3502"/>
    <cellStyle name="20% - 강조색1 19" xfId="6621"/>
    <cellStyle name="20% - 강조색1 2" xfId="98"/>
    <cellStyle name="20% - 강조색1 2 2" xfId="274"/>
    <cellStyle name="20% - 강조색1 2 3" xfId="434"/>
    <cellStyle name="20% - 강조색1 2 3 2" xfId="719"/>
    <cellStyle name="20% - 강조색1 2 3 2 2" xfId="1286"/>
    <cellStyle name="20% - 강조색1 2 3 2 2 2" xfId="4507"/>
    <cellStyle name="20% - 강조색1 2 3 2 3" xfId="2133"/>
    <cellStyle name="20% - 강조색1 2 3 2 3 2" xfId="5353"/>
    <cellStyle name="20% - 강조색1 2 3 2 4" xfId="2979"/>
    <cellStyle name="20% - 강조색1 2 3 2 4 2" xfId="6199"/>
    <cellStyle name="20% - 강조색1 2 3 2 5" xfId="3942"/>
    <cellStyle name="20% - 강조색1 2 3 3" xfId="1568"/>
    <cellStyle name="20% - 강조색1 2 3 3 2" xfId="2414"/>
    <cellStyle name="20% - 강조색1 2 3 3 2 2" xfId="5634"/>
    <cellStyle name="20% - 강조색1 2 3 3 3" xfId="3260"/>
    <cellStyle name="20% - 강조색1 2 3 3 3 2" xfId="6480"/>
    <cellStyle name="20% - 강조색1 2 3 3 4" xfId="4788"/>
    <cellStyle name="20% - 강조색1 2 3 4" xfId="1003"/>
    <cellStyle name="20% - 강조색1 2 3 4 2" xfId="4224"/>
    <cellStyle name="20% - 강조색1 2 3 5" xfId="1850"/>
    <cellStyle name="20% - 강조색1 2 3 5 2" xfId="5070"/>
    <cellStyle name="20% - 강조색1 2 3 6" xfId="2696"/>
    <cellStyle name="20% - 강조색1 2 3 6 2" xfId="5916"/>
    <cellStyle name="20% - 강조색1 2 3 7" xfId="3659"/>
    <cellStyle name="20% - 강조색1 2 4" xfId="578"/>
    <cellStyle name="20% - 강조색1 2 4 2" xfId="1145"/>
    <cellStyle name="20% - 강조색1 2 4 2 2" xfId="4366"/>
    <cellStyle name="20% - 강조색1 2 4 3" xfId="1992"/>
    <cellStyle name="20% - 강조색1 2 4 3 2" xfId="5212"/>
    <cellStyle name="20% - 강조색1 2 4 4" xfId="2838"/>
    <cellStyle name="20% - 강조색1 2 4 4 2" xfId="6058"/>
    <cellStyle name="20% - 강조색1 2 4 5" xfId="3801"/>
    <cellStyle name="20% - 강조색1 2 5" xfId="1427"/>
    <cellStyle name="20% - 강조색1 2 5 2" xfId="2273"/>
    <cellStyle name="20% - 강조색1 2 5 2 2" xfId="5493"/>
    <cellStyle name="20% - 강조색1 2 5 3" xfId="3119"/>
    <cellStyle name="20% - 강조색1 2 5 3 2" xfId="6339"/>
    <cellStyle name="20% - 강조색1 2 5 4" xfId="4647"/>
    <cellStyle name="20% - 강조색1 2 6" xfId="862"/>
    <cellStyle name="20% - 강조색1 2 6 2" xfId="4083"/>
    <cellStyle name="20% - 강조색1 2 7" xfId="1709"/>
    <cellStyle name="20% - 강조색1 2 7 2" xfId="4929"/>
    <cellStyle name="20% - 강조색1 2 8" xfId="2555"/>
    <cellStyle name="20% - 강조색1 2 8 2" xfId="5775"/>
    <cellStyle name="20% - 강조색1 2 9" xfId="3518"/>
    <cellStyle name="20% - 강조색1 3" xfId="112"/>
    <cellStyle name="20% - 강조색1 3 2" xfId="275"/>
    <cellStyle name="20% - 강조색1 3 3" xfId="448"/>
    <cellStyle name="20% - 강조색1 3 3 2" xfId="733"/>
    <cellStyle name="20% - 강조색1 3 3 2 2" xfId="1300"/>
    <cellStyle name="20% - 강조색1 3 3 2 2 2" xfId="4521"/>
    <cellStyle name="20% - 강조색1 3 3 2 3" xfId="2147"/>
    <cellStyle name="20% - 강조색1 3 3 2 3 2" xfId="5367"/>
    <cellStyle name="20% - 강조색1 3 3 2 4" xfId="2993"/>
    <cellStyle name="20% - 강조색1 3 3 2 4 2" xfId="6213"/>
    <cellStyle name="20% - 강조색1 3 3 2 5" xfId="3956"/>
    <cellStyle name="20% - 강조색1 3 3 3" xfId="1582"/>
    <cellStyle name="20% - 강조색1 3 3 3 2" xfId="2428"/>
    <cellStyle name="20% - 강조색1 3 3 3 2 2" xfId="5648"/>
    <cellStyle name="20% - 강조색1 3 3 3 3" xfId="3274"/>
    <cellStyle name="20% - 강조색1 3 3 3 3 2" xfId="6494"/>
    <cellStyle name="20% - 강조색1 3 3 3 4" xfId="4802"/>
    <cellStyle name="20% - 강조색1 3 3 4" xfId="1017"/>
    <cellStyle name="20% - 강조색1 3 3 4 2" xfId="4238"/>
    <cellStyle name="20% - 강조색1 3 3 5" xfId="1864"/>
    <cellStyle name="20% - 강조색1 3 3 5 2" xfId="5084"/>
    <cellStyle name="20% - 강조색1 3 3 6" xfId="2710"/>
    <cellStyle name="20% - 강조색1 3 3 6 2" xfId="5930"/>
    <cellStyle name="20% - 강조색1 3 3 7" xfId="3673"/>
    <cellStyle name="20% - 강조색1 3 4" xfId="592"/>
    <cellStyle name="20% - 강조색1 3 4 2" xfId="1159"/>
    <cellStyle name="20% - 강조색1 3 4 2 2" xfId="4380"/>
    <cellStyle name="20% - 강조색1 3 4 3" xfId="2006"/>
    <cellStyle name="20% - 강조색1 3 4 3 2" xfId="5226"/>
    <cellStyle name="20% - 강조색1 3 4 4" xfId="2852"/>
    <cellStyle name="20% - 강조색1 3 4 4 2" xfId="6072"/>
    <cellStyle name="20% - 강조색1 3 4 5" xfId="3815"/>
    <cellStyle name="20% - 강조색1 3 5" xfId="1441"/>
    <cellStyle name="20% - 강조색1 3 5 2" xfId="2287"/>
    <cellStyle name="20% - 강조색1 3 5 2 2" xfId="5507"/>
    <cellStyle name="20% - 강조색1 3 5 3" xfId="3133"/>
    <cellStyle name="20% - 강조색1 3 5 3 2" xfId="6353"/>
    <cellStyle name="20% - 강조색1 3 5 4" xfId="4661"/>
    <cellStyle name="20% - 강조색1 3 6" xfId="876"/>
    <cellStyle name="20% - 강조색1 3 6 2" xfId="4097"/>
    <cellStyle name="20% - 강조색1 3 7" xfId="1723"/>
    <cellStyle name="20% - 강조색1 3 7 2" xfId="4943"/>
    <cellStyle name="20% - 강조색1 3 8" xfId="2569"/>
    <cellStyle name="20% - 강조색1 3 8 2" xfId="5789"/>
    <cellStyle name="20% - 강조색1 3 9" xfId="3532"/>
    <cellStyle name="20% - 강조색1 4" xfId="126"/>
    <cellStyle name="20% - 강조색1 4 2" xfId="276"/>
    <cellStyle name="20% - 강조색1 4 3" xfId="462"/>
    <cellStyle name="20% - 강조색1 4 3 2" xfId="747"/>
    <cellStyle name="20% - 강조색1 4 3 2 2" xfId="1314"/>
    <cellStyle name="20% - 강조색1 4 3 2 2 2" xfId="4535"/>
    <cellStyle name="20% - 강조색1 4 3 2 3" xfId="2161"/>
    <cellStyle name="20% - 강조색1 4 3 2 3 2" xfId="5381"/>
    <cellStyle name="20% - 강조색1 4 3 2 4" xfId="3007"/>
    <cellStyle name="20% - 강조색1 4 3 2 4 2" xfId="6227"/>
    <cellStyle name="20% - 강조색1 4 3 2 5" xfId="3970"/>
    <cellStyle name="20% - 강조색1 4 3 3" xfId="1596"/>
    <cellStyle name="20% - 강조색1 4 3 3 2" xfId="2442"/>
    <cellStyle name="20% - 강조색1 4 3 3 2 2" xfId="5662"/>
    <cellStyle name="20% - 강조색1 4 3 3 3" xfId="3288"/>
    <cellStyle name="20% - 강조색1 4 3 3 3 2" xfId="6508"/>
    <cellStyle name="20% - 강조색1 4 3 3 4" xfId="4816"/>
    <cellStyle name="20% - 강조색1 4 3 4" xfId="1031"/>
    <cellStyle name="20% - 강조색1 4 3 4 2" xfId="4252"/>
    <cellStyle name="20% - 강조색1 4 3 5" xfId="1878"/>
    <cellStyle name="20% - 강조색1 4 3 5 2" xfId="5098"/>
    <cellStyle name="20% - 강조색1 4 3 6" xfId="2724"/>
    <cellStyle name="20% - 강조색1 4 3 6 2" xfId="5944"/>
    <cellStyle name="20% - 강조색1 4 3 7" xfId="3687"/>
    <cellStyle name="20% - 강조색1 4 4" xfId="606"/>
    <cellStyle name="20% - 강조색1 4 4 2" xfId="1173"/>
    <cellStyle name="20% - 강조색1 4 4 2 2" xfId="4394"/>
    <cellStyle name="20% - 강조색1 4 4 3" xfId="2020"/>
    <cellStyle name="20% - 강조색1 4 4 3 2" xfId="5240"/>
    <cellStyle name="20% - 강조색1 4 4 4" xfId="2866"/>
    <cellStyle name="20% - 강조색1 4 4 4 2" xfId="6086"/>
    <cellStyle name="20% - 강조색1 4 4 5" xfId="3829"/>
    <cellStyle name="20% - 강조색1 4 5" xfId="1455"/>
    <cellStyle name="20% - 강조색1 4 5 2" xfId="2301"/>
    <cellStyle name="20% - 강조색1 4 5 2 2" xfId="5521"/>
    <cellStyle name="20% - 강조색1 4 5 3" xfId="3147"/>
    <cellStyle name="20% - 강조색1 4 5 3 2" xfId="6367"/>
    <cellStyle name="20% - 강조색1 4 5 4" xfId="4675"/>
    <cellStyle name="20% - 강조색1 4 6" xfId="890"/>
    <cellStyle name="20% - 강조색1 4 6 2" xfId="4111"/>
    <cellStyle name="20% - 강조색1 4 7" xfId="1737"/>
    <cellStyle name="20% - 강조색1 4 7 2" xfId="4957"/>
    <cellStyle name="20% - 강조색1 4 8" xfId="2583"/>
    <cellStyle name="20% - 강조색1 4 8 2" xfId="5803"/>
    <cellStyle name="20% - 강조색1 4 9" xfId="3546"/>
    <cellStyle name="20% - 강조색1 5" xfId="140"/>
    <cellStyle name="20% - 강조색1 5 2" xfId="277"/>
    <cellStyle name="20% - 강조색1 5 3" xfId="475"/>
    <cellStyle name="20% - 강조색1 5 3 2" xfId="760"/>
    <cellStyle name="20% - 강조색1 5 3 2 2" xfId="1327"/>
    <cellStyle name="20% - 강조색1 5 3 2 2 2" xfId="4548"/>
    <cellStyle name="20% - 강조색1 5 3 2 3" xfId="2174"/>
    <cellStyle name="20% - 강조색1 5 3 2 3 2" xfId="5394"/>
    <cellStyle name="20% - 강조색1 5 3 2 4" xfId="3020"/>
    <cellStyle name="20% - 강조색1 5 3 2 4 2" xfId="6240"/>
    <cellStyle name="20% - 강조색1 5 3 2 5" xfId="3983"/>
    <cellStyle name="20% - 강조색1 5 3 3" xfId="1609"/>
    <cellStyle name="20% - 강조색1 5 3 3 2" xfId="2455"/>
    <cellStyle name="20% - 강조색1 5 3 3 2 2" xfId="5675"/>
    <cellStyle name="20% - 강조색1 5 3 3 3" xfId="3301"/>
    <cellStyle name="20% - 강조색1 5 3 3 3 2" xfId="6521"/>
    <cellStyle name="20% - 강조색1 5 3 3 4" xfId="4829"/>
    <cellStyle name="20% - 강조색1 5 3 4" xfId="1044"/>
    <cellStyle name="20% - 강조색1 5 3 4 2" xfId="4265"/>
    <cellStyle name="20% - 강조색1 5 3 5" xfId="1891"/>
    <cellStyle name="20% - 강조색1 5 3 5 2" xfId="5111"/>
    <cellStyle name="20% - 강조색1 5 3 6" xfId="2737"/>
    <cellStyle name="20% - 강조색1 5 3 6 2" xfId="5957"/>
    <cellStyle name="20% - 강조색1 5 3 7" xfId="3700"/>
    <cellStyle name="20% - 강조색1 5 4" xfId="620"/>
    <cellStyle name="20% - 강조색1 5 4 2" xfId="1187"/>
    <cellStyle name="20% - 강조색1 5 4 2 2" xfId="4408"/>
    <cellStyle name="20% - 강조색1 5 4 3" xfId="2034"/>
    <cellStyle name="20% - 강조색1 5 4 3 2" xfId="5254"/>
    <cellStyle name="20% - 강조색1 5 4 4" xfId="2880"/>
    <cellStyle name="20% - 강조색1 5 4 4 2" xfId="6100"/>
    <cellStyle name="20% - 강조색1 5 4 5" xfId="3843"/>
    <cellStyle name="20% - 강조색1 5 5" xfId="1469"/>
    <cellStyle name="20% - 강조색1 5 5 2" xfId="2315"/>
    <cellStyle name="20% - 강조색1 5 5 2 2" xfId="5535"/>
    <cellStyle name="20% - 강조색1 5 5 3" xfId="3161"/>
    <cellStyle name="20% - 강조색1 5 5 3 2" xfId="6381"/>
    <cellStyle name="20% - 강조색1 5 5 4" xfId="4689"/>
    <cellStyle name="20% - 강조색1 5 6" xfId="904"/>
    <cellStyle name="20% - 강조색1 5 6 2" xfId="4125"/>
    <cellStyle name="20% - 강조색1 5 7" xfId="1751"/>
    <cellStyle name="20% - 강조색1 5 7 2" xfId="4971"/>
    <cellStyle name="20% - 강조색1 5 8" xfId="2597"/>
    <cellStyle name="20% - 강조색1 5 8 2" xfId="5817"/>
    <cellStyle name="20% - 강조색1 5 9" xfId="3560"/>
    <cellStyle name="20% - 강조색1 6" xfId="154"/>
    <cellStyle name="20% - 강조색1 6 2" xfId="490"/>
    <cellStyle name="20% - 강조색1 6 2 2" xfId="775"/>
    <cellStyle name="20% - 강조색1 6 2 2 2" xfId="1342"/>
    <cellStyle name="20% - 강조색1 6 2 2 2 2" xfId="4563"/>
    <cellStyle name="20% - 강조색1 6 2 2 3" xfId="2189"/>
    <cellStyle name="20% - 강조색1 6 2 2 3 2" xfId="5409"/>
    <cellStyle name="20% - 강조색1 6 2 2 4" xfId="3035"/>
    <cellStyle name="20% - 강조색1 6 2 2 4 2" xfId="6255"/>
    <cellStyle name="20% - 강조색1 6 2 2 5" xfId="3998"/>
    <cellStyle name="20% - 강조색1 6 2 3" xfId="1624"/>
    <cellStyle name="20% - 강조색1 6 2 3 2" xfId="2470"/>
    <cellStyle name="20% - 강조색1 6 2 3 2 2" xfId="5690"/>
    <cellStyle name="20% - 강조색1 6 2 3 3" xfId="3316"/>
    <cellStyle name="20% - 강조색1 6 2 3 3 2" xfId="6536"/>
    <cellStyle name="20% - 강조색1 6 2 3 4" xfId="4844"/>
    <cellStyle name="20% - 강조색1 6 2 4" xfId="1059"/>
    <cellStyle name="20% - 강조색1 6 2 4 2" xfId="4280"/>
    <cellStyle name="20% - 강조색1 6 2 5" xfId="1906"/>
    <cellStyle name="20% - 강조색1 6 2 5 2" xfId="5126"/>
    <cellStyle name="20% - 강조색1 6 2 6" xfId="2752"/>
    <cellStyle name="20% - 강조색1 6 2 6 2" xfId="5972"/>
    <cellStyle name="20% - 강조색1 6 2 7" xfId="3715"/>
    <cellStyle name="20% - 강조색1 6 3" xfId="634"/>
    <cellStyle name="20% - 강조색1 6 3 2" xfId="1201"/>
    <cellStyle name="20% - 강조색1 6 3 2 2" xfId="4422"/>
    <cellStyle name="20% - 강조색1 6 3 3" xfId="2048"/>
    <cellStyle name="20% - 강조색1 6 3 3 2" xfId="5268"/>
    <cellStyle name="20% - 강조색1 6 3 4" xfId="2894"/>
    <cellStyle name="20% - 강조색1 6 3 4 2" xfId="6114"/>
    <cellStyle name="20% - 강조색1 6 3 5" xfId="3857"/>
    <cellStyle name="20% - 강조색1 6 4" xfId="1483"/>
    <cellStyle name="20% - 강조색1 6 4 2" xfId="2329"/>
    <cellStyle name="20% - 강조색1 6 4 2 2" xfId="5549"/>
    <cellStyle name="20% - 강조색1 6 4 3" xfId="3175"/>
    <cellStyle name="20% - 강조색1 6 4 3 2" xfId="6395"/>
    <cellStyle name="20% - 강조색1 6 4 4" xfId="4703"/>
    <cellStyle name="20% - 강조색1 6 5" xfId="918"/>
    <cellStyle name="20% - 강조색1 6 5 2" xfId="4139"/>
    <cellStyle name="20% - 강조색1 6 6" xfId="1765"/>
    <cellStyle name="20% - 강조색1 6 6 2" xfId="4985"/>
    <cellStyle name="20% - 강조색1 6 7" xfId="2611"/>
    <cellStyle name="20% - 강조색1 6 7 2" xfId="5831"/>
    <cellStyle name="20% - 강조색1 6 8" xfId="3574"/>
    <cellStyle name="20% - 강조색1 7" xfId="168"/>
    <cellStyle name="20% - 강조색1 7 2" xfId="504"/>
    <cellStyle name="20% - 강조색1 7 2 2" xfId="789"/>
    <cellStyle name="20% - 강조색1 7 2 2 2" xfId="1356"/>
    <cellStyle name="20% - 강조색1 7 2 2 2 2" xfId="4577"/>
    <cellStyle name="20% - 강조색1 7 2 2 3" xfId="2203"/>
    <cellStyle name="20% - 강조색1 7 2 2 3 2" xfId="5423"/>
    <cellStyle name="20% - 강조색1 7 2 2 4" xfId="3049"/>
    <cellStyle name="20% - 강조색1 7 2 2 4 2" xfId="6269"/>
    <cellStyle name="20% - 강조색1 7 2 2 5" xfId="4012"/>
    <cellStyle name="20% - 강조색1 7 2 3" xfId="1638"/>
    <cellStyle name="20% - 강조색1 7 2 3 2" xfId="2484"/>
    <cellStyle name="20% - 강조색1 7 2 3 2 2" xfId="5704"/>
    <cellStyle name="20% - 강조색1 7 2 3 3" xfId="3330"/>
    <cellStyle name="20% - 강조색1 7 2 3 3 2" xfId="6550"/>
    <cellStyle name="20% - 강조색1 7 2 3 4" xfId="4858"/>
    <cellStyle name="20% - 강조색1 7 2 4" xfId="1073"/>
    <cellStyle name="20% - 강조색1 7 2 4 2" xfId="4294"/>
    <cellStyle name="20% - 강조색1 7 2 5" xfId="1920"/>
    <cellStyle name="20% - 강조색1 7 2 5 2" xfId="5140"/>
    <cellStyle name="20% - 강조색1 7 2 6" xfId="2766"/>
    <cellStyle name="20% - 강조색1 7 2 6 2" xfId="5986"/>
    <cellStyle name="20% - 강조색1 7 2 7" xfId="3729"/>
    <cellStyle name="20% - 강조색1 7 3" xfId="648"/>
    <cellStyle name="20% - 강조색1 7 3 2" xfId="1215"/>
    <cellStyle name="20% - 강조색1 7 3 2 2" xfId="4436"/>
    <cellStyle name="20% - 강조색1 7 3 3" xfId="2062"/>
    <cellStyle name="20% - 강조색1 7 3 3 2" xfId="5282"/>
    <cellStyle name="20% - 강조색1 7 3 4" xfId="2908"/>
    <cellStyle name="20% - 강조색1 7 3 4 2" xfId="6128"/>
    <cellStyle name="20% - 강조색1 7 3 5" xfId="3871"/>
    <cellStyle name="20% - 강조색1 7 4" xfId="1497"/>
    <cellStyle name="20% - 강조색1 7 4 2" xfId="2343"/>
    <cellStyle name="20% - 강조색1 7 4 2 2" xfId="5563"/>
    <cellStyle name="20% - 강조색1 7 4 3" xfId="3189"/>
    <cellStyle name="20% - 강조색1 7 4 3 2" xfId="6409"/>
    <cellStyle name="20% - 강조색1 7 4 4" xfId="4717"/>
    <cellStyle name="20% - 강조색1 7 5" xfId="932"/>
    <cellStyle name="20% - 강조색1 7 5 2" xfId="4153"/>
    <cellStyle name="20% - 강조색1 7 6" xfId="1779"/>
    <cellStyle name="20% - 강조색1 7 6 2" xfId="4999"/>
    <cellStyle name="20% - 강조색1 7 7" xfId="2625"/>
    <cellStyle name="20% - 강조색1 7 7 2" xfId="5845"/>
    <cellStyle name="20% - 강조색1 7 8" xfId="3588"/>
    <cellStyle name="20% - 강조색1 8" xfId="182"/>
    <cellStyle name="20% - 강조색1 8 2" xfId="519"/>
    <cellStyle name="20% - 강조색1 8 2 2" xfId="803"/>
    <cellStyle name="20% - 강조색1 8 2 2 2" xfId="1370"/>
    <cellStyle name="20% - 강조색1 8 2 2 2 2" xfId="4591"/>
    <cellStyle name="20% - 강조색1 8 2 2 3" xfId="2217"/>
    <cellStyle name="20% - 강조색1 8 2 2 3 2" xfId="5437"/>
    <cellStyle name="20% - 강조색1 8 2 2 4" xfId="3063"/>
    <cellStyle name="20% - 강조색1 8 2 2 4 2" xfId="6283"/>
    <cellStyle name="20% - 강조색1 8 2 2 5" xfId="4026"/>
    <cellStyle name="20% - 강조색1 8 2 3" xfId="1652"/>
    <cellStyle name="20% - 강조색1 8 2 3 2" xfId="2498"/>
    <cellStyle name="20% - 강조색1 8 2 3 2 2" xfId="5718"/>
    <cellStyle name="20% - 강조색1 8 2 3 3" xfId="3344"/>
    <cellStyle name="20% - 강조색1 8 2 3 3 2" xfId="6564"/>
    <cellStyle name="20% - 강조색1 8 2 3 4" xfId="4872"/>
    <cellStyle name="20% - 강조색1 8 2 4" xfId="1087"/>
    <cellStyle name="20% - 강조색1 8 2 4 2" xfId="4308"/>
    <cellStyle name="20% - 강조색1 8 2 5" xfId="1934"/>
    <cellStyle name="20% - 강조색1 8 2 5 2" xfId="5154"/>
    <cellStyle name="20% - 강조색1 8 2 6" xfId="2780"/>
    <cellStyle name="20% - 강조색1 8 2 6 2" xfId="6000"/>
    <cellStyle name="20% - 강조색1 8 2 7" xfId="3743"/>
    <cellStyle name="20% - 강조색1 8 3" xfId="662"/>
    <cellStyle name="20% - 강조색1 8 3 2" xfId="1229"/>
    <cellStyle name="20% - 강조색1 8 3 2 2" xfId="4450"/>
    <cellStyle name="20% - 강조색1 8 3 3" xfId="2076"/>
    <cellStyle name="20% - 강조색1 8 3 3 2" xfId="5296"/>
    <cellStyle name="20% - 강조색1 8 3 4" xfId="2922"/>
    <cellStyle name="20% - 강조색1 8 3 4 2" xfId="6142"/>
    <cellStyle name="20% - 강조색1 8 3 5" xfId="3885"/>
    <cellStyle name="20% - 강조색1 8 4" xfId="1511"/>
    <cellStyle name="20% - 강조색1 8 4 2" xfId="2357"/>
    <cellStyle name="20% - 강조색1 8 4 2 2" xfId="5577"/>
    <cellStyle name="20% - 강조색1 8 4 3" xfId="3203"/>
    <cellStyle name="20% - 강조색1 8 4 3 2" xfId="6423"/>
    <cellStyle name="20% - 강조색1 8 4 4" xfId="4731"/>
    <cellStyle name="20% - 강조색1 8 5" xfId="946"/>
    <cellStyle name="20% - 강조색1 8 5 2" xfId="4167"/>
    <cellStyle name="20% - 강조색1 8 6" xfId="1793"/>
    <cellStyle name="20% - 강조색1 8 6 2" xfId="5013"/>
    <cellStyle name="20% - 강조색1 8 7" xfId="2639"/>
    <cellStyle name="20% - 강조색1 8 7 2" xfId="5859"/>
    <cellStyle name="20% - 강조색1 8 8" xfId="3602"/>
    <cellStyle name="20% - 강조색1 9" xfId="196"/>
    <cellStyle name="20% - 강조색1 9 2" xfId="534"/>
    <cellStyle name="20% - 강조색1 9 2 2" xfId="817"/>
    <cellStyle name="20% - 강조색1 9 2 2 2" xfId="1384"/>
    <cellStyle name="20% - 강조색1 9 2 2 2 2" xfId="4605"/>
    <cellStyle name="20% - 강조색1 9 2 2 3" xfId="2231"/>
    <cellStyle name="20% - 강조색1 9 2 2 3 2" xfId="5451"/>
    <cellStyle name="20% - 강조색1 9 2 2 4" xfId="3077"/>
    <cellStyle name="20% - 강조색1 9 2 2 4 2" xfId="6297"/>
    <cellStyle name="20% - 강조색1 9 2 2 5" xfId="4040"/>
    <cellStyle name="20% - 강조색1 9 2 3" xfId="1666"/>
    <cellStyle name="20% - 강조색1 9 2 3 2" xfId="2512"/>
    <cellStyle name="20% - 강조색1 9 2 3 2 2" xfId="5732"/>
    <cellStyle name="20% - 강조색1 9 2 3 3" xfId="3358"/>
    <cellStyle name="20% - 강조색1 9 2 3 3 2" xfId="6578"/>
    <cellStyle name="20% - 강조색1 9 2 3 4" xfId="4886"/>
    <cellStyle name="20% - 강조색1 9 2 4" xfId="1101"/>
    <cellStyle name="20% - 강조색1 9 2 4 2" xfId="4322"/>
    <cellStyle name="20% - 강조색1 9 2 5" xfId="1948"/>
    <cellStyle name="20% - 강조색1 9 2 5 2" xfId="5168"/>
    <cellStyle name="20% - 강조색1 9 2 6" xfId="2794"/>
    <cellStyle name="20% - 강조색1 9 2 6 2" xfId="6014"/>
    <cellStyle name="20% - 강조색1 9 2 7" xfId="3757"/>
    <cellStyle name="20% - 강조색1 9 3" xfId="676"/>
    <cellStyle name="20% - 강조색1 9 3 2" xfId="1243"/>
    <cellStyle name="20% - 강조색1 9 3 2 2" xfId="4464"/>
    <cellStyle name="20% - 강조색1 9 3 3" xfId="2090"/>
    <cellStyle name="20% - 강조색1 9 3 3 2" xfId="5310"/>
    <cellStyle name="20% - 강조색1 9 3 4" xfId="2936"/>
    <cellStyle name="20% - 강조색1 9 3 4 2" xfId="6156"/>
    <cellStyle name="20% - 강조색1 9 3 5" xfId="3899"/>
    <cellStyle name="20% - 강조색1 9 4" xfId="1525"/>
    <cellStyle name="20% - 강조색1 9 4 2" xfId="2371"/>
    <cellStyle name="20% - 강조색1 9 4 2 2" xfId="5591"/>
    <cellStyle name="20% - 강조색1 9 4 3" xfId="3217"/>
    <cellStyle name="20% - 강조색1 9 4 3 2" xfId="6437"/>
    <cellStyle name="20% - 강조색1 9 4 4" xfId="4745"/>
    <cellStyle name="20% - 강조색1 9 5" xfId="960"/>
    <cellStyle name="20% - 강조색1 9 5 2" xfId="4181"/>
    <cellStyle name="20% - 강조색1 9 6" xfId="1807"/>
    <cellStyle name="20% - 강조색1 9 6 2" xfId="5027"/>
    <cellStyle name="20% - 강조색1 9 7" xfId="2653"/>
    <cellStyle name="20% - 강조색1 9 7 2" xfId="5873"/>
    <cellStyle name="20% - 강조색1 9 8" xfId="3616"/>
    <cellStyle name="20% - 강조색2" xfId="43" builtinId="34" customBuiltin="1"/>
    <cellStyle name="20% - 강조색2 10" xfId="212"/>
    <cellStyle name="20% - 강조색2 10 2" xfId="550"/>
    <cellStyle name="20% - 강조색2 10 2 2" xfId="833"/>
    <cellStyle name="20% - 강조색2 10 2 2 2" xfId="1400"/>
    <cellStyle name="20% - 강조색2 10 2 2 2 2" xfId="4621"/>
    <cellStyle name="20% - 강조색2 10 2 2 3" xfId="2247"/>
    <cellStyle name="20% - 강조색2 10 2 2 3 2" xfId="5467"/>
    <cellStyle name="20% - 강조색2 10 2 2 4" xfId="3093"/>
    <cellStyle name="20% - 강조색2 10 2 2 4 2" xfId="6313"/>
    <cellStyle name="20% - 강조색2 10 2 2 5" xfId="4056"/>
    <cellStyle name="20% - 강조색2 10 2 3" xfId="1682"/>
    <cellStyle name="20% - 강조색2 10 2 3 2" xfId="2528"/>
    <cellStyle name="20% - 강조색2 10 2 3 2 2" xfId="5748"/>
    <cellStyle name="20% - 강조색2 10 2 3 3" xfId="3374"/>
    <cellStyle name="20% - 강조색2 10 2 3 3 2" xfId="6594"/>
    <cellStyle name="20% - 강조색2 10 2 3 4" xfId="4902"/>
    <cellStyle name="20% - 강조색2 10 2 4" xfId="1117"/>
    <cellStyle name="20% - 강조색2 10 2 4 2" xfId="4338"/>
    <cellStyle name="20% - 강조색2 10 2 5" xfId="1964"/>
    <cellStyle name="20% - 강조색2 10 2 5 2" xfId="5184"/>
    <cellStyle name="20% - 강조색2 10 2 6" xfId="2810"/>
    <cellStyle name="20% - 강조색2 10 2 6 2" xfId="6030"/>
    <cellStyle name="20% - 강조색2 10 2 7" xfId="3773"/>
    <cellStyle name="20% - 강조색2 10 3" xfId="692"/>
    <cellStyle name="20% - 강조색2 10 3 2" xfId="1259"/>
    <cellStyle name="20% - 강조색2 10 3 2 2" xfId="4480"/>
    <cellStyle name="20% - 강조색2 10 3 3" xfId="2106"/>
    <cellStyle name="20% - 강조색2 10 3 3 2" xfId="5326"/>
    <cellStyle name="20% - 강조색2 10 3 4" xfId="2952"/>
    <cellStyle name="20% - 강조색2 10 3 4 2" xfId="6172"/>
    <cellStyle name="20% - 강조색2 10 3 5" xfId="3915"/>
    <cellStyle name="20% - 강조색2 10 4" xfId="1541"/>
    <cellStyle name="20% - 강조색2 10 4 2" xfId="2387"/>
    <cellStyle name="20% - 강조색2 10 4 2 2" xfId="5607"/>
    <cellStyle name="20% - 강조색2 10 4 3" xfId="3233"/>
    <cellStyle name="20% - 강조색2 10 4 3 2" xfId="6453"/>
    <cellStyle name="20% - 강조색2 10 4 4" xfId="4761"/>
    <cellStyle name="20% - 강조색2 10 5" xfId="976"/>
    <cellStyle name="20% - 강조색2 10 5 2" xfId="4197"/>
    <cellStyle name="20% - 강조색2 10 6" xfId="1823"/>
    <cellStyle name="20% - 강조색2 10 6 2" xfId="5043"/>
    <cellStyle name="20% - 강조색2 10 7" xfId="2669"/>
    <cellStyle name="20% - 강조색2 10 7 2" xfId="5889"/>
    <cellStyle name="20% - 강조색2 10 8" xfId="3632"/>
    <cellStyle name="20% - 강조색2 11" xfId="418"/>
    <cellStyle name="20% - 강조색2 11 2" xfId="705"/>
    <cellStyle name="20% - 강조색2 11 2 2" xfId="1272"/>
    <cellStyle name="20% - 강조색2 11 2 2 2" xfId="4493"/>
    <cellStyle name="20% - 강조색2 11 2 3" xfId="2119"/>
    <cellStyle name="20% - 강조색2 11 2 3 2" xfId="5339"/>
    <cellStyle name="20% - 강조색2 11 2 4" xfId="2965"/>
    <cellStyle name="20% - 강조색2 11 2 4 2" xfId="6185"/>
    <cellStyle name="20% - 강조색2 11 2 5" xfId="3928"/>
    <cellStyle name="20% - 강조색2 11 3" xfId="1554"/>
    <cellStyle name="20% - 강조색2 11 3 2" xfId="2400"/>
    <cellStyle name="20% - 강조색2 11 3 2 2" xfId="5620"/>
    <cellStyle name="20% - 강조색2 11 3 3" xfId="3246"/>
    <cellStyle name="20% - 강조색2 11 3 3 2" xfId="6466"/>
    <cellStyle name="20% - 강조색2 11 3 4" xfId="4774"/>
    <cellStyle name="20% - 강조색2 11 4" xfId="989"/>
    <cellStyle name="20% - 강조색2 11 4 2" xfId="4210"/>
    <cellStyle name="20% - 강조색2 11 5" xfId="1836"/>
    <cellStyle name="20% - 강조색2 11 5 2" xfId="5056"/>
    <cellStyle name="20% - 강조색2 11 6" xfId="2682"/>
    <cellStyle name="20% - 강조색2 11 6 2" xfId="5902"/>
    <cellStyle name="20% - 강조색2 11 7" xfId="3645"/>
    <cellStyle name="20% - 강조색2 12" xfId="564"/>
    <cellStyle name="20% - 강조색2 12 2" xfId="1131"/>
    <cellStyle name="20% - 강조색2 12 2 2" xfId="4352"/>
    <cellStyle name="20% - 강조색2 12 3" xfId="1978"/>
    <cellStyle name="20% - 강조색2 12 3 2" xfId="5198"/>
    <cellStyle name="20% - 강조색2 12 4" xfId="2824"/>
    <cellStyle name="20% - 강조색2 12 4 2" xfId="6044"/>
    <cellStyle name="20% - 강조색2 12 5" xfId="3787"/>
    <cellStyle name="20% - 강조색2 13" xfId="1413"/>
    <cellStyle name="20% - 강조색2 13 2" xfId="2259"/>
    <cellStyle name="20% - 강조색2 13 2 2" xfId="5479"/>
    <cellStyle name="20% - 강조색2 13 3" xfId="3105"/>
    <cellStyle name="20% - 강조색2 13 3 2" xfId="6325"/>
    <cellStyle name="20% - 강조색2 13 4" xfId="4633"/>
    <cellStyle name="20% - 강조색2 14" xfId="846"/>
    <cellStyle name="20% - 강조색2 14 2" xfId="4069"/>
    <cellStyle name="20% - 강조색2 15" xfId="1695"/>
    <cellStyle name="20% - 강조색2 15 2" xfId="4915"/>
    <cellStyle name="20% - 강조색2 16" xfId="2541"/>
    <cellStyle name="20% - 강조색2 16 2" xfId="5761"/>
    <cellStyle name="20% - 강조색2 17" xfId="3389"/>
    <cellStyle name="20% - 강조색2 17 2" xfId="6609"/>
    <cellStyle name="20% - 강조색2 18" xfId="3504"/>
    <cellStyle name="20% - 강조색2 19" xfId="6623"/>
    <cellStyle name="20% - 강조색2 2" xfId="100"/>
    <cellStyle name="20% - 강조색2 2 2" xfId="278"/>
    <cellStyle name="20% - 강조색2 2 3" xfId="436"/>
    <cellStyle name="20% - 강조색2 2 3 2" xfId="721"/>
    <cellStyle name="20% - 강조색2 2 3 2 2" xfId="1288"/>
    <cellStyle name="20% - 강조색2 2 3 2 2 2" xfId="4509"/>
    <cellStyle name="20% - 강조색2 2 3 2 3" xfId="2135"/>
    <cellStyle name="20% - 강조색2 2 3 2 3 2" xfId="5355"/>
    <cellStyle name="20% - 강조색2 2 3 2 4" xfId="2981"/>
    <cellStyle name="20% - 강조색2 2 3 2 4 2" xfId="6201"/>
    <cellStyle name="20% - 강조색2 2 3 2 5" xfId="3944"/>
    <cellStyle name="20% - 강조색2 2 3 3" xfId="1570"/>
    <cellStyle name="20% - 강조색2 2 3 3 2" xfId="2416"/>
    <cellStyle name="20% - 강조색2 2 3 3 2 2" xfId="5636"/>
    <cellStyle name="20% - 강조색2 2 3 3 3" xfId="3262"/>
    <cellStyle name="20% - 강조색2 2 3 3 3 2" xfId="6482"/>
    <cellStyle name="20% - 강조색2 2 3 3 4" xfId="4790"/>
    <cellStyle name="20% - 강조색2 2 3 4" xfId="1005"/>
    <cellStyle name="20% - 강조색2 2 3 4 2" xfId="4226"/>
    <cellStyle name="20% - 강조색2 2 3 5" xfId="1852"/>
    <cellStyle name="20% - 강조색2 2 3 5 2" xfId="5072"/>
    <cellStyle name="20% - 강조색2 2 3 6" xfId="2698"/>
    <cellStyle name="20% - 강조색2 2 3 6 2" xfId="5918"/>
    <cellStyle name="20% - 강조색2 2 3 7" xfId="3661"/>
    <cellStyle name="20% - 강조색2 2 4" xfId="580"/>
    <cellStyle name="20% - 강조색2 2 4 2" xfId="1147"/>
    <cellStyle name="20% - 강조색2 2 4 2 2" xfId="4368"/>
    <cellStyle name="20% - 강조색2 2 4 3" xfId="1994"/>
    <cellStyle name="20% - 강조색2 2 4 3 2" xfId="5214"/>
    <cellStyle name="20% - 강조색2 2 4 4" xfId="2840"/>
    <cellStyle name="20% - 강조색2 2 4 4 2" xfId="6060"/>
    <cellStyle name="20% - 강조색2 2 4 5" xfId="3803"/>
    <cellStyle name="20% - 강조색2 2 5" xfId="1429"/>
    <cellStyle name="20% - 강조색2 2 5 2" xfId="2275"/>
    <cellStyle name="20% - 강조색2 2 5 2 2" xfId="5495"/>
    <cellStyle name="20% - 강조색2 2 5 3" xfId="3121"/>
    <cellStyle name="20% - 강조색2 2 5 3 2" xfId="6341"/>
    <cellStyle name="20% - 강조색2 2 5 4" xfId="4649"/>
    <cellStyle name="20% - 강조색2 2 6" xfId="864"/>
    <cellStyle name="20% - 강조색2 2 6 2" xfId="4085"/>
    <cellStyle name="20% - 강조색2 2 7" xfId="1711"/>
    <cellStyle name="20% - 강조색2 2 7 2" xfId="4931"/>
    <cellStyle name="20% - 강조색2 2 8" xfId="2557"/>
    <cellStyle name="20% - 강조색2 2 8 2" xfId="5777"/>
    <cellStyle name="20% - 강조색2 2 9" xfId="3520"/>
    <cellStyle name="20% - 강조색2 3" xfId="114"/>
    <cellStyle name="20% - 강조색2 3 2" xfId="279"/>
    <cellStyle name="20% - 강조색2 3 3" xfId="450"/>
    <cellStyle name="20% - 강조색2 3 3 2" xfId="735"/>
    <cellStyle name="20% - 강조색2 3 3 2 2" xfId="1302"/>
    <cellStyle name="20% - 강조색2 3 3 2 2 2" xfId="4523"/>
    <cellStyle name="20% - 강조색2 3 3 2 3" xfId="2149"/>
    <cellStyle name="20% - 강조색2 3 3 2 3 2" xfId="5369"/>
    <cellStyle name="20% - 강조색2 3 3 2 4" xfId="2995"/>
    <cellStyle name="20% - 강조색2 3 3 2 4 2" xfId="6215"/>
    <cellStyle name="20% - 강조색2 3 3 2 5" xfId="3958"/>
    <cellStyle name="20% - 강조색2 3 3 3" xfId="1584"/>
    <cellStyle name="20% - 강조색2 3 3 3 2" xfId="2430"/>
    <cellStyle name="20% - 강조색2 3 3 3 2 2" xfId="5650"/>
    <cellStyle name="20% - 강조색2 3 3 3 3" xfId="3276"/>
    <cellStyle name="20% - 강조색2 3 3 3 3 2" xfId="6496"/>
    <cellStyle name="20% - 강조색2 3 3 3 4" xfId="4804"/>
    <cellStyle name="20% - 강조색2 3 3 4" xfId="1019"/>
    <cellStyle name="20% - 강조색2 3 3 4 2" xfId="4240"/>
    <cellStyle name="20% - 강조색2 3 3 5" xfId="1866"/>
    <cellStyle name="20% - 강조색2 3 3 5 2" xfId="5086"/>
    <cellStyle name="20% - 강조색2 3 3 6" xfId="2712"/>
    <cellStyle name="20% - 강조색2 3 3 6 2" xfId="5932"/>
    <cellStyle name="20% - 강조색2 3 3 7" xfId="3675"/>
    <cellStyle name="20% - 강조색2 3 4" xfId="594"/>
    <cellStyle name="20% - 강조색2 3 4 2" xfId="1161"/>
    <cellStyle name="20% - 강조색2 3 4 2 2" xfId="4382"/>
    <cellStyle name="20% - 강조색2 3 4 3" xfId="2008"/>
    <cellStyle name="20% - 강조색2 3 4 3 2" xfId="5228"/>
    <cellStyle name="20% - 강조색2 3 4 4" xfId="2854"/>
    <cellStyle name="20% - 강조색2 3 4 4 2" xfId="6074"/>
    <cellStyle name="20% - 강조색2 3 4 5" xfId="3817"/>
    <cellStyle name="20% - 강조색2 3 5" xfId="1443"/>
    <cellStyle name="20% - 강조색2 3 5 2" xfId="2289"/>
    <cellStyle name="20% - 강조색2 3 5 2 2" xfId="5509"/>
    <cellStyle name="20% - 강조색2 3 5 3" xfId="3135"/>
    <cellStyle name="20% - 강조색2 3 5 3 2" xfId="6355"/>
    <cellStyle name="20% - 강조색2 3 5 4" xfId="4663"/>
    <cellStyle name="20% - 강조색2 3 6" xfId="878"/>
    <cellStyle name="20% - 강조색2 3 6 2" xfId="4099"/>
    <cellStyle name="20% - 강조색2 3 7" xfId="1725"/>
    <cellStyle name="20% - 강조색2 3 7 2" xfId="4945"/>
    <cellStyle name="20% - 강조색2 3 8" xfId="2571"/>
    <cellStyle name="20% - 강조색2 3 8 2" xfId="5791"/>
    <cellStyle name="20% - 강조색2 3 9" xfId="3534"/>
    <cellStyle name="20% - 강조색2 4" xfId="128"/>
    <cellStyle name="20% - 강조색2 4 2" xfId="280"/>
    <cellStyle name="20% - 강조색2 4 3" xfId="464"/>
    <cellStyle name="20% - 강조색2 4 3 2" xfId="749"/>
    <cellStyle name="20% - 강조색2 4 3 2 2" xfId="1316"/>
    <cellStyle name="20% - 강조색2 4 3 2 2 2" xfId="4537"/>
    <cellStyle name="20% - 강조색2 4 3 2 3" xfId="2163"/>
    <cellStyle name="20% - 강조색2 4 3 2 3 2" xfId="5383"/>
    <cellStyle name="20% - 강조색2 4 3 2 4" xfId="3009"/>
    <cellStyle name="20% - 강조색2 4 3 2 4 2" xfId="6229"/>
    <cellStyle name="20% - 강조색2 4 3 2 5" xfId="3972"/>
    <cellStyle name="20% - 강조색2 4 3 3" xfId="1598"/>
    <cellStyle name="20% - 강조색2 4 3 3 2" xfId="2444"/>
    <cellStyle name="20% - 강조색2 4 3 3 2 2" xfId="5664"/>
    <cellStyle name="20% - 강조색2 4 3 3 3" xfId="3290"/>
    <cellStyle name="20% - 강조색2 4 3 3 3 2" xfId="6510"/>
    <cellStyle name="20% - 강조색2 4 3 3 4" xfId="4818"/>
    <cellStyle name="20% - 강조색2 4 3 4" xfId="1033"/>
    <cellStyle name="20% - 강조색2 4 3 4 2" xfId="4254"/>
    <cellStyle name="20% - 강조색2 4 3 5" xfId="1880"/>
    <cellStyle name="20% - 강조색2 4 3 5 2" xfId="5100"/>
    <cellStyle name="20% - 강조색2 4 3 6" xfId="2726"/>
    <cellStyle name="20% - 강조색2 4 3 6 2" xfId="5946"/>
    <cellStyle name="20% - 강조색2 4 3 7" xfId="3689"/>
    <cellStyle name="20% - 강조색2 4 4" xfId="608"/>
    <cellStyle name="20% - 강조색2 4 4 2" xfId="1175"/>
    <cellStyle name="20% - 강조색2 4 4 2 2" xfId="4396"/>
    <cellStyle name="20% - 강조색2 4 4 3" xfId="2022"/>
    <cellStyle name="20% - 강조색2 4 4 3 2" xfId="5242"/>
    <cellStyle name="20% - 강조색2 4 4 4" xfId="2868"/>
    <cellStyle name="20% - 강조색2 4 4 4 2" xfId="6088"/>
    <cellStyle name="20% - 강조색2 4 4 5" xfId="3831"/>
    <cellStyle name="20% - 강조색2 4 5" xfId="1457"/>
    <cellStyle name="20% - 강조색2 4 5 2" xfId="2303"/>
    <cellStyle name="20% - 강조색2 4 5 2 2" xfId="5523"/>
    <cellStyle name="20% - 강조색2 4 5 3" xfId="3149"/>
    <cellStyle name="20% - 강조색2 4 5 3 2" xfId="6369"/>
    <cellStyle name="20% - 강조색2 4 5 4" xfId="4677"/>
    <cellStyle name="20% - 강조색2 4 6" xfId="892"/>
    <cellStyle name="20% - 강조색2 4 6 2" xfId="4113"/>
    <cellStyle name="20% - 강조색2 4 7" xfId="1739"/>
    <cellStyle name="20% - 강조색2 4 7 2" xfId="4959"/>
    <cellStyle name="20% - 강조색2 4 8" xfId="2585"/>
    <cellStyle name="20% - 강조색2 4 8 2" xfId="5805"/>
    <cellStyle name="20% - 강조색2 4 9" xfId="3548"/>
    <cellStyle name="20% - 강조색2 5" xfId="142"/>
    <cellStyle name="20% - 강조색2 5 2" xfId="281"/>
    <cellStyle name="20% - 강조색2 5 3" xfId="478"/>
    <cellStyle name="20% - 강조색2 5 3 2" xfId="763"/>
    <cellStyle name="20% - 강조색2 5 3 2 2" xfId="1330"/>
    <cellStyle name="20% - 강조색2 5 3 2 2 2" xfId="4551"/>
    <cellStyle name="20% - 강조색2 5 3 2 3" xfId="2177"/>
    <cellStyle name="20% - 강조색2 5 3 2 3 2" xfId="5397"/>
    <cellStyle name="20% - 강조색2 5 3 2 4" xfId="3023"/>
    <cellStyle name="20% - 강조색2 5 3 2 4 2" xfId="6243"/>
    <cellStyle name="20% - 강조색2 5 3 2 5" xfId="3986"/>
    <cellStyle name="20% - 강조색2 5 3 3" xfId="1612"/>
    <cellStyle name="20% - 강조색2 5 3 3 2" xfId="2458"/>
    <cellStyle name="20% - 강조색2 5 3 3 2 2" xfId="5678"/>
    <cellStyle name="20% - 강조색2 5 3 3 3" xfId="3304"/>
    <cellStyle name="20% - 강조색2 5 3 3 3 2" xfId="6524"/>
    <cellStyle name="20% - 강조색2 5 3 3 4" xfId="4832"/>
    <cellStyle name="20% - 강조색2 5 3 4" xfId="1047"/>
    <cellStyle name="20% - 강조색2 5 3 4 2" xfId="4268"/>
    <cellStyle name="20% - 강조색2 5 3 5" xfId="1894"/>
    <cellStyle name="20% - 강조색2 5 3 5 2" xfId="5114"/>
    <cellStyle name="20% - 강조색2 5 3 6" xfId="2740"/>
    <cellStyle name="20% - 강조색2 5 3 6 2" xfId="5960"/>
    <cellStyle name="20% - 강조색2 5 3 7" xfId="3703"/>
    <cellStyle name="20% - 강조색2 5 4" xfId="622"/>
    <cellStyle name="20% - 강조색2 5 4 2" xfId="1189"/>
    <cellStyle name="20% - 강조색2 5 4 2 2" xfId="4410"/>
    <cellStyle name="20% - 강조색2 5 4 3" xfId="2036"/>
    <cellStyle name="20% - 강조색2 5 4 3 2" xfId="5256"/>
    <cellStyle name="20% - 강조색2 5 4 4" xfId="2882"/>
    <cellStyle name="20% - 강조색2 5 4 4 2" xfId="6102"/>
    <cellStyle name="20% - 강조색2 5 4 5" xfId="3845"/>
    <cellStyle name="20% - 강조색2 5 5" xfId="1471"/>
    <cellStyle name="20% - 강조색2 5 5 2" xfId="2317"/>
    <cellStyle name="20% - 강조색2 5 5 2 2" xfId="5537"/>
    <cellStyle name="20% - 강조색2 5 5 3" xfId="3163"/>
    <cellStyle name="20% - 강조색2 5 5 3 2" xfId="6383"/>
    <cellStyle name="20% - 강조색2 5 5 4" xfId="4691"/>
    <cellStyle name="20% - 강조색2 5 6" xfId="906"/>
    <cellStyle name="20% - 강조색2 5 6 2" xfId="4127"/>
    <cellStyle name="20% - 강조색2 5 7" xfId="1753"/>
    <cellStyle name="20% - 강조색2 5 7 2" xfId="4973"/>
    <cellStyle name="20% - 강조색2 5 8" xfId="2599"/>
    <cellStyle name="20% - 강조색2 5 8 2" xfId="5819"/>
    <cellStyle name="20% - 강조색2 5 9" xfId="3562"/>
    <cellStyle name="20% - 강조색2 6" xfId="156"/>
    <cellStyle name="20% - 강조색2 6 2" xfId="492"/>
    <cellStyle name="20% - 강조색2 6 2 2" xfId="777"/>
    <cellStyle name="20% - 강조색2 6 2 2 2" xfId="1344"/>
    <cellStyle name="20% - 강조색2 6 2 2 2 2" xfId="4565"/>
    <cellStyle name="20% - 강조색2 6 2 2 3" xfId="2191"/>
    <cellStyle name="20% - 강조색2 6 2 2 3 2" xfId="5411"/>
    <cellStyle name="20% - 강조색2 6 2 2 4" xfId="3037"/>
    <cellStyle name="20% - 강조색2 6 2 2 4 2" xfId="6257"/>
    <cellStyle name="20% - 강조색2 6 2 2 5" xfId="4000"/>
    <cellStyle name="20% - 강조색2 6 2 3" xfId="1626"/>
    <cellStyle name="20% - 강조색2 6 2 3 2" xfId="2472"/>
    <cellStyle name="20% - 강조색2 6 2 3 2 2" xfId="5692"/>
    <cellStyle name="20% - 강조색2 6 2 3 3" xfId="3318"/>
    <cellStyle name="20% - 강조색2 6 2 3 3 2" xfId="6538"/>
    <cellStyle name="20% - 강조색2 6 2 3 4" xfId="4846"/>
    <cellStyle name="20% - 강조색2 6 2 4" xfId="1061"/>
    <cellStyle name="20% - 강조색2 6 2 4 2" xfId="4282"/>
    <cellStyle name="20% - 강조색2 6 2 5" xfId="1908"/>
    <cellStyle name="20% - 강조색2 6 2 5 2" xfId="5128"/>
    <cellStyle name="20% - 강조색2 6 2 6" xfId="2754"/>
    <cellStyle name="20% - 강조색2 6 2 6 2" xfId="5974"/>
    <cellStyle name="20% - 강조색2 6 2 7" xfId="3717"/>
    <cellStyle name="20% - 강조색2 6 3" xfId="636"/>
    <cellStyle name="20% - 강조색2 6 3 2" xfId="1203"/>
    <cellStyle name="20% - 강조색2 6 3 2 2" xfId="4424"/>
    <cellStyle name="20% - 강조색2 6 3 3" xfId="2050"/>
    <cellStyle name="20% - 강조색2 6 3 3 2" xfId="5270"/>
    <cellStyle name="20% - 강조색2 6 3 4" xfId="2896"/>
    <cellStyle name="20% - 강조색2 6 3 4 2" xfId="6116"/>
    <cellStyle name="20% - 강조색2 6 3 5" xfId="3859"/>
    <cellStyle name="20% - 강조색2 6 4" xfId="1485"/>
    <cellStyle name="20% - 강조색2 6 4 2" xfId="2331"/>
    <cellStyle name="20% - 강조색2 6 4 2 2" xfId="5551"/>
    <cellStyle name="20% - 강조색2 6 4 3" xfId="3177"/>
    <cellStyle name="20% - 강조색2 6 4 3 2" xfId="6397"/>
    <cellStyle name="20% - 강조색2 6 4 4" xfId="4705"/>
    <cellStyle name="20% - 강조색2 6 5" xfId="920"/>
    <cellStyle name="20% - 강조색2 6 5 2" xfId="4141"/>
    <cellStyle name="20% - 강조색2 6 6" xfId="1767"/>
    <cellStyle name="20% - 강조색2 6 6 2" xfId="4987"/>
    <cellStyle name="20% - 강조색2 6 7" xfId="2613"/>
    <cellStyle name="20% - 강조색2 6 7 2" xfId="5833"/>
    <cellStyle name="20% - 강조색2 6 8" xfId="3576"/>
    <cellStyle name="20% - 강조색2 7" xfId="170"/>
    <cellStyle name="20% - 강조색2 7 2" xfId="506"/>
    <cellStyle name="20% - 강조색2 7 2 2" xfId="791"/>
    <cellStyle name="20% - 강조색2 7 2 2 2" xfId="1358"/>
    <cellStyle name="20% - 강조색2 7 2 2 2 2" xfId="4579"/>
    <cellStyle name="20% - 강조색2 7 2 2 3" xfId="2205"/>
    <cellStyle name="20% - 강조색2 7 2 2 3 2" xfId="5425"/>
    <cellStyle name="20% - 강조색2 7 2 2 4" xfId="3051"/>
    <cellStyle name="20% - 강조색2 7 2 2 4 2" xfId="6271"/>
    <cellStyle name="20% - 강조색2 7 2 2 5" xfId="4014"/>
    <cellStyle name="20% - 강조색2 7 2 3" xfId="1640"/>
    <cellStyle name="20% - 강조색2 7 2 3 2" xfId="2486"/>
    <cellStyle name="20% - 강조색2 7 2 3 2 2" xfId="5706"/>
    <cellStyle name="20% - 강조색2 7 2 3 3" xfId="3332"/>
    <cellStyle name="20% - 강조색2 7 2 3 3 2" xfId="6552"/>
    <cellStyle name="20% - 강조색2 7 2 3 4" xfId="4860"/>
    <cellStyle name="20% - 강조색2 7 2 4" xfId="1075"/>
    <cellStyle name="20% - 강조색2 7 2 4 2" xfId="4296"/>
    <cellStyle name="20% - 강조색2 7 2 5" xfId="1922"/>
    <cellStyle name="20% - 강조색2 7 2 5 2" xfId="5142"/>
    <cellStyle name="20% - 강조색2 7 2 6" xfId="2768"/>
    <cellStyle name="20% - 강조색2 7 2 6 2" xfId="5988"/>
    <cellStyle name="20% - 강조색2 7 2 7" xfId="3731"/>
    <cellStyle name="20% - 강조색2 7 3" xfId="650"/>
    <cellStyle name="20% - 강조색2 7 3 2" xfId="1217"/>
    <cellStyle name="20% - 강조색2 7 3 2 2" xfId="4438"/>
    <cellStyle name="20% - 강조색2 7 3 3" xfId="2064"/>
    <cellStyle name="20% - 강조색2 7 3 3 2" xfId="5284"/>
    <cellStyle name="20% - 강조색2 7 3 4" xfId="2910"/>
    <cellStyle name="20% - 강조색2 7 3 4 2" xfId="6130"/>
    <cellStyle name="20% - 강조색2 7 3 5" xfId="3873"/>
    <cellStyle name="20% - 강조색2 7 4" xfId="1499"/>
    <cellStyle name="20% - 강조색2 7 4 2" xfId="2345"/>
    <cellStyle name="20% - 강조색2 7 4 2 2" xfId="5565"/>
    <cellStyle name="20% - 강조색2 7 4 3" xfId="3191"/>
    <cellStyle name="20% - 강조색2 7 4 3 2" xfId="6411"/>
    <cellStyle name="20% - 강조색2 7 4 4" xfId="4719"/>
    <cellStyle name="20% - 강조색2 7 5" xfId="934"/>
    <cellStyle name="20% - 강조색2 7 5 2" xfId="4155"/>
    <cellStyle name="20% - 강조색2 7 6" xfId="1781"/>
    <cellStyle name="20% - 강조색2 7 6 2" xfId="5001"/>
    <cellStyle name="20% - 강조색2 7 7" xfId="2627"/>
    <cellStyle name="20% - 강조색2 7 7 2" xfId="5847"/>
    <cellStyle name="20% - 강조색2 7 8" xfId="3590"/>
    <cellStyle name="20% - 강조색2 8" xfId="184"/>
    <cellStyle name="20% - 강조색2 8 2" xfId="521"/>
    <cellStyle name="20% - 강조색2 8 2 2" xfId="805"/>
    <cellStyle name="20% - 강조색2 8 2 2 2" xfId="1372"/>
    <cellStyle name="20% - 강조색2 8 2 2 2 2" xfId="4593"/>
    <cellStyle name="20% - 강조색2 8 2 2 3" xfId="2219"/>
    <cellStyle name="20% - 강조색2 8 2 2 3 2" xfId="5439"/>
    <cellStyle name="20% - 강조색2 8 2 2 4" xfId="3065"/>
    <cellStyle name="20% - 강조색2 8 2 2 4 2" xfId="6285"/>
    <cellStyle name="20% - 강조색2 8 2 2 5" xfId="4028"/>
    <cellStyle name="20% - 강조색2 8 2 3" xfId="1654"/>
    <cellStyle name="20% - 강조색2 8 2 3 2" xfId="2500"/>
    <cellStyle name="20% - 강조색2 8 2 3 2 2" xfId="5720"/>
    <cellStyle name="20% - 강조색2 8 2 3 3" xfId="3346"/>
    <cellStyle name="20% - 강조색2 8 2 3 3 2" xfId="6566"/>
    <cellStyle name="20% - 강조색2 8 2 3 4" xfId="4874"/>
    <cellStyle name="20% - 강조색2 8 2 4" xfId="1089"/>
    <cellStyle name="20% - 강조색2 8 2 4 2" xfId="4310"/>
    <cellStyle name="20% - 강조색2 8 2 5" xfId="1936"/>
    <cellStyle name="20% - 강조색2 8 2 5 2" xfId="5156"/>
    <cellStyle name="20% - 강조색2 8 2 6" xfId="2782"/>
    <cellStyle name="20% - 강조색2 8 2 6 2" xfId="6002"/>
    <cellStyle name="20% - 강조색2 8 2 7" xfId="3745"/>
    <cellStyle name="20% - 강조색2 8 3" xfId="664"/>
    <cellStyle name="20% - 강조색2 8 3 2" xfId="1231"/>
    <cellStyle name="20% - 강조색2 8 3 2 2" xfId="4452"/>
    <cellStyle name="20% - 강조색2 8 3 3" xfId="2078"/>
    <cellStyle name="20% - 강조색2 8 3 3 2" xfId="5298"/>
    <cellStyle name="20% - 강조색2 8 3 4" xfId="2924"/>
    <cellStyle name="20% - 강조색2 8 3 4 2" xfId="6144"/>
    <cellStyle name="20% - 강조색2 8 3 5" xfId="3887"/>
    <cellStyle name="20% - 강조색2 8 4" xfId="1513"/>
    <cellStyle name="20% - 강조색2 8 4 2" xfId="2359"/>
    <cellStyle name="20% - 강조색2 8 4 2 2" xfId="5579"/>
    <cellStyle name="20% - 강조색2 8 4 3" xfId="3205"/>
    <cellStyle name="20% - 강조색2 8 4 3 2" xfId="6425"/>
    <cellStyle name="20% - 강조색2 8 4 4" xfId="4733"/>
    <cellStyle name="20% - 강조색2 8 5" xfId="948"/>
    <cellStyle name="20% - 강조색2 8 5 2" xfId="4169"/>
    <cellStyle name="20% - 강조색2 8 6" xfId="1795"/>
    <cellStyle name="20% - 강조색2 8 6 2" xfId="5015"/>
    <cellStyle name="20% - 강조색2 8 7" xfId="2641"/>
    <cellStyle name="20% - 강조색2 8 7 2" xfId="5861"/>
    <cellStyle name="20% - 강조색2 8 8" xfId="3604"/>
    <cellStyle name="20% - 강조색2 9" xfId="198"/>
    <cellStyle name="20% - 강조색2 9 2" xfId="536"/>
    <cellStyle name="20% - 강조색2 9 2 2" xfId="819"/>
    <cellStyle name="20% - 강조색2 9 2 2 2" xfId="1386"/>
    <cellStyle name="20% - 강조색2 9 2 2 2 2" xfId="4607"/>
    <cellStyle name="20% - 강조색2 9 2 2 3" xfId="2233"/>
    <cellStyle name="20% - 강조색2 9 2 2 3 2" xfId="5453"/>
    <cellStyle name="20% - 강조색2 9 2 2 4" xfId="3079"/>
    <cellStyle name="20% - 강조색2 9 2 2 4 2" xfId="6299"/>
    <cellStyle name="20% - 강조색2 9 2 2 5" xfId="4042"/>
    <cellStyle name="20% - 강조색2 9 2 3" xfId="1668"/>
    <cellStyle name="20% - 강조색2 9 2 3 2" xfId="2514"/>
    <cellStyle name="20% - 강조색2 9 2 3 2 2" xfId="5734"/>
    <cellStyle name="20% - 강조색2 9 2 3 3" xfId="3360"/>
    <cellStyle name="20% - 강조색2 9 2 3 3 2" xfId="6580"/>
    <cellStyle name="20% - 강조색2 9 2 3 4" xfId="4888"/>
    <cellStyle name="20% - 강조색2 9 2 4" xfId="1103"/>
    <cellStyle name="20% - 강조색2 9 2 4 2" xfId="4324"/>
    <cellStyle name="20% - 강조색2 9 2 5" xfId="1950"/>
    <cellStyle name="20% - 강조색2 9 2 5 2" xfId="5170"/>
    <cellStyle name="20% - 강조색2 9 2 6" xfId="2796"/>
    <cellStyle name="20% - 강조색2 9 2 6 2" xfId="6016"/>
    <cellStyle name="20% - 강조색2 9 2 7" xfId="3759"/>
    <cellStyle name="20% - 강조색2 9 3" xfId="678"/>
    <cellStyle name="20% - 강조색2 9 3 2" xfId="1245"/>
    <cellStyle name="20% - 강조색2 9 3 2 2" xfId="4466"/>
    <cellStyle name="20% - 강조색2 9 3 3" xfId="2092"/>
    <cellStyle name="20% - 강조색2 9 3 3 2" xfId="5312"/>
    <cellStyle name="20% - 강조색2 9 3 4" xfId="2938"/>
    <cellStyle name="20% - 강조색2 9 3 4 2" xfId="6158"/>
    <cellStyle name="20% - 강조색2 9 3 5" xfId="3901"/>
    <cellStyle name="20% - 강조색2 9 4" xfId="1527"/>
    <cellStyle name="20% - 강조색2 9 4 2" xfId="2373"/>
    <cellStyle name="20% - 강조색2 9 4 2 2" xfId="5593"/>
    <cellStyle name="20% - 강조색2 9 4 3" xfId="3219"/>
    <cellStyle name="20% - 강조색2 9 4 3 2" xfId="6439"/>
    <cellStyle name="20% - 강조색2 9 4 4" xfId="4747"/>
    <cellStyle name="20% - 강조색2 9 5" xfId="962"/>
    <cellStyle name="20% - 강조색2 9 5 2" xfId="4183"/>
    <cellStyle name="20% - 강조색2 9 6" xfId="1809"/>
    <cellStyle name="20% - 강조색2 9 6 2" xfId="5029"/>
    <cellStyle name="20% - 강조색2 9 7" xfId="2655"/>
    <cellStyle name="20% - 강조색2 9 7 2" xfId="5875"/>
    <cellStyle name="20% - 강조색2 9 8" xfId="3618"/>
    <cellStyle name="20% - 강조색3" xfId="47" builtinId="38" customBuiltin="1"/>
    <cellStyle name="20% - 강조색3 10" xfId="214"/>
    <cellStyle name="20% - 강조색3 10 2" xfId="552"/>
    <cellStyle name="20% - 강조색3 10 2 2" xfId="835"/>
    <cellStyle name="20% - 강조색3 10 2 2 2" xfId="1402"/>
    <cellStyle name="20% - 강조색3 10 2 2 2 2" xfId="4623"/>
    <cellStyle name="20% - 강조색3 10 2 2 3" xfId="2249"/>
    <cellStyle name="20% - 강조색3 10 2 2 3 2" xfId="5469"/>
    <cellStyle name="20% - 강조색3 10 2 2 4" xfId="3095"/>
    <cellStyle name="20% - 강조색3 10 2 2 4 2" xfId="6315"/>
    <cellStyle name="20% - 강조색3 10 2 2 5" xfId="4058"/>
    <cellStyle name="20% - 강조색3 10 2 3" xfId="1684"/>
    <cellStyle name="20% - 강조색3 10 2 3 2" xfId="2530"/>
    <cellStyle name="20% - 강조색3 10 2 3 2 2" xfId="5750"/>
    <cellStyle name="20% - 강조색3 10 2 3 3" xfId="3376"/>
    <cellStyle name="20% - 강조색3 10 2 3 3 2" xfId="6596"/>
    <cellStyle name="20% - 강조색3 10 2 3 4" xfId="4904"/>
    <cellStyle name="20% - 강조색3 10 2 4" xfId="1119"/>
    <cellStyle name="20% - 강조색3 10 2 4 2" xfId="4340"/>
    <cellStyle name="20% - 강조색3 10 2 5" xfId="1966"/>
    <cellStyle name="20% - 강조색3 10 2 5 2" xfId="5186"/>
    <cellStyle name="20% - 강조색3 10 2 6" xfId="2812"/>
    <cellStyle name="20% - 강조색3 10 2 6 2" xfId="6032"/>
    <cellStyle name="20% - 강조색3 10 2 7" xfId="3775"/>
    <cellStyle name="20% - 강조색3 10 3" xfId="694"/>
    <cellStyle name="20% - 강조색3 10 3 2" xfId="1261"/>
    <cellStyle name="20% - 강조색3 10 3 2 2" xfId="4482"/>
    <cellStyle name="20% - 강조색3 10 3 3" xfId="2108"/>
    <cellStyle name="20% - 강조색3 10 3 3 2" xfId="5328"/>
    <cellStyle name="20% - 강조색3 10 3 4" xfId="2954"/>
    <cellStyle name="20% - 강조색3 10 3 4 2" xfId="6174"/>
    <cellStyle name="20% - 강조색3 10 3 5" xfId="3917"/>
    <cellStyle name="20% - 강조색3 10 4" xfId="1543"/>
    <cellStyle name="20% - 강조색3 10 4 2" xfId="2389"/>
    <cellStyle name="20% - 강조색3 10 4 2 2" xfId="5609"/>
    <cellStyle name="20% - 강조색3 10 4 3" xfId="3235"/>
    <cellStyle name="20% - 강조색3 10 4 3 2" xfId="6455"/>
    <cellStyle name="20% - 강조색3 10 4 4" xfId="4763"/>
    <cellStyle name="20% - 강조색3 10 5" xfId="978"/>
    <cellStyle name="20% - 강조색3 10 5 2" xfId="4199"/>
    <cellStyle name="20% - 강조색3 10 6" xfId="1825"/>
    <cellStyle name="20% - 강조색3 10 6 2" xfId="5045"/>
    <cellStyle name="20% - 강조색3 10 7" xfId="2671"/>
    <cellStyle name="20% - 강조색3 10 7 2" xfId="5891"/>
    <cellStyle name="20% - 강조색3 10 8" xfId="3634"/>
    <cellStyle name="20% - 강조색3 11" xfId="420"/>
    <cellStyle name="20% - 강조색3 11 2" xfId="707"/>
    <cellStyle name="20% - 강조색3 11 2 2" xfId="1274"/>
    <cellStyle name="20% - 강조색3 11 2 2 2" xfId="4495"/>
    <cellStyle name="20% - 강조색3 11 2 3" xfId="2121"/>
    <cellStyle name="20% - 강조색3 11 2 3 2" xfId="5341"/>
    <cellStyle name="20% - 강조색3 11 2 4" xfId="2967"/>
    <cellStyle name="20% - 강조색3 11 2 4 2" xfId="6187"/>
    <cellStyle name="20% - 강조색3 11 2 5" xfId="3930"/>
    <cellStyle name="20% - 강조색3 11 3" xfId="1556"/>
    <cellStyle name="20% - 강조색3 11 3 2" xfId="2402"/>
    <cellStyle name="20% - 강조색3 11 3 2 2" xfId="5622"/>
    <cellStyle name="20% - 강조색3 11 3 3" xfId="3248"/>
    <cellStyle name="20% - 강조색3 11 3 3 2" xfId="6468"/>
    <cellStyle name="20% - 강조색3 11 3 4" xfId="4776"/>
    <cellStyle name="20% - 강조색3 11 4" xfId="991"/>
    <cellStyle name="20% - 강조색3 11 4 2" xfId="4212"/>
    <cellStyle name="20% - 강조색3 11 5" xfId="1838"/>
    <cellStyle name="20% - 강조색3 11 5 2" xfId="5058"/>
    <cellStyle name="20% - 강조색3 11 6" xfId="2684"/>
    <cellStyle name="20% - 강조색3 11 6 2" xfId="5904"/>
    <cellStyle name="20% - 강조색3 11 7" xfId="3647"/>
    <cellStyle name="20% - 강조색3 12" xfId="566"/>
    <cellStyle name="20% - 강조색3 12 2" xfId="1133"/>
    <cellStyle name="20% - 강조색3 12 2 2" xfId="4354"/>
    <cellStyle name="20% - 강조색3 12 3" xfId="1980"/>
    <cellStyle name="20% - 강조색3 12 3 2" xfId="5200"/>
    <cellStyle name="20% - 강조색3 12 4" xfId="2826"/>
    <cellStyle name="20% - 강조색3 12 4 2" xfId="6046"/>
    <cellStyle name="20% - 강조색3 12 5" xfId="3789"/>
    <cellStyle name="20% - 강조색3 13" xfId="1415"/>
    <cellStyle name="20% - 강조색3 13 2" xfId="2261"/>
    <cellStyle name="20% - 강조색3 13 2 2" xfId="5481"/>
    <cellStyle name="20% - 강조색3 13 3" xfId="3107"/>
    <cellStyle name="20% - 강조색3 13 3 2" xfId="6327"/>
    <cellStyle name="20% - 강조색3 13 4" xfId="4635"/>
    <cellStyle name="20% - 강조색3 14" xfId="848"/>
    <cellStyle name="20% - 강조색3 14 2" xfId="4071"/>
    <cellStyle name="20% - 강조색3 15" xfId="1697"/>
    <cellStyle name="20% - 강조색3 15 2" xfId="4917"/>
    <cellStyle name="20% - 강조색3 16" xfId="2543"/>
    <cellStyle name="20% - 강조색3 16 2" xfId="5763"/>
    <cellStyle name="20% - 강조색3 17" xfId="3391"/>
    <cellStyle name="20% - 강조색3 17 2" xfId="6611"/>
    <cellStyle name="20% - 강조색3 18" xfId="3506"/>
    <cellStyle name="20% - 강조색3 19" xfId="6625"/>
    <cellStyle name="20% - 강조색3 2" xfId="102"/>
    <cellStyle name="20% - 강조색3 2 2" xfId="282"/>
    <cellStyle name="20% - 강조색3 2 3" xfId="438"/>
    <cellStyle name="20% - 강조색3 2 3 2" xfId="723"/>
    <cellStyle name="20% - 강조색3 2 3 2 2" xfId="1290"/>
    <cellStyle name="20% - 강조색3 2 3 2 2 2" xfId="4511"/>
    <cellStyle name="20% - 강조색3 2 3 2 3" xfId="2137"/>
    <cellStyle name="20% - 강조색3 2 3 2 3 2" xfId="5357"/>
    <cellStyle name="20% - 강조색3 2 3 2 4" xfId="2983"/>
    <cellStyle name="20% - 강조색3 2 3 2 4 2" xfId="6203"/>
    <cellStyle name="20% - 강조색3 2 3 2 5" xfId="3946"/>
    <cellStyle name="20% - 강조색3 2 3 3" xfId="1572"/>
    <cellStyle name="20% - 강조색3 2 3 3 2" xfId="2418"/>
    <cellStyle name="20% - 강조색3 2 3 3 2 2" xfId="5638"/>
    <cellStyle name="20% - 강조색3 2 3 3 3" xfId="3264"/>
    <cellStyle name="20% - 강조색3 2 3 3 3 2" xfId="6484"/>
    <cellStyle name="20% - 강조색3 2 3 3 4" xfId="4792"/>
    <cellStyle name="20% - 강조색3 2 3 4" xfId="1007"/>
    <cellStyle name="20% - 강조색3 2 3 4 2" xfId="4228"/>
    <cellStyle name="20% - 강조색3 2 3 5" xfId="1854"/>
    <cellStyle name="20% - 강조색3 2 3 5 2" xfId="5074"/>
    <cellStyle name="20% - 강조색3 2 3 6" xfId="2700"/>
    <cellStyle name="20% - 강조색3 2 3 6 2" xfId="5920"/>
    <cellStyle name="20% - 강조색3 2 3 7" xfId="3663"/>
    <cellStyle name="20% - 강조색3 2 4" xfId="582"/>
    <cellStyle name="20% - 강조색3 2 4 2" xfId="1149"/>
    <cellStyle name="20% - 강조색3 2 4 2 2" xfId="4370"/>
    <cellStyle name="20% - 강조색3 2 4 3" xfId="1996"/>
    <cellStyle name="20% - 강조색3 2 4 3 2" xfId="5216"/>
    <cellStyle name="20% - 강조색3 2 4 4" xfId="2842"/>
    <cellStyle name="20% - 강조색3 2 4 4 2" xfId="6062"/>
    <cellStyle name="20% - 강조색3 2 4 5" xfId="3805"/>
    <cellStyle name="20% - 강조색3 2 5" xfId="1431"/>
    <cellStyle name="20% - 강조색3 2 5 2" xfId="2277"/>
    <cellStyle name="20% - 강조색3 2 5 2 2" xfId="5497"/>
    <cellStyle name="20% - 강조색3 2 5 3" xfId="3123"/>
    <cellStyle name="20% - 강조색3 2 5 3 2" xfId="6343"/>
    <cellStyle name="20% - 강조색3 2 5 4" xfId="4651"/>
    <cellStyle name="20% - 강조색3 2 6" xfId="866"/>
    <cellStyle name="20% - 강조색3 2 6 2" xfId="4087"/>
    <cellStyle name="20% - 강조색3 2 7" xfId="1713"/>
    <cellStyle name="20% - 강조색3 2 7 2" xfId="4933"/>
    <cellStyle name="20% - 강조색3 2 8" xfId="2559"/>
    <cellStyle name="20% - 강조색3 2 8 2" xfId="5779"/>
    <cellStyle name="20% - 강조색3 2 9" xfId="3522"/>
    <cellStyle name="20% - 강조색3 3" xfId="116"/>
    <cellStyle name="20% - 강조색3 3 2" xfId="283"/>
    <cellStyle name="20% - 강조색3 3 3" xfId="452"/>
    <cellStyle name="20% - 강조색3 3 3 2" xfId="737"/>
    <cellStyle name="20% - 강조색3 3 3 2 2" xfId="1304"/>
    <cellStyle name="20% - 강조색3 3 3 2 2 2" xfId="4525"/>
    <cellStyle name="20% - 강조색3 3 3 2 3" xfId="2151"/>
    <cellStyle name="20% - 강조색3 3 3 2 3 2" xfId="5371"/>
    <cellStyle name="20% - 강조색3 3 3 2 4" xfId="2997"/>
    <cellStyle name="20% - 강조색3 3 3 2 4 2" xfId="6217"/>
    <cellStyle name="20% - 강조색3 3 3 2 5" xfId="3960"/>
    <cellStyle name="20% - 강조색3 3 3 3" xfId="1586"/>
    <cellStyle name="20% - 강조색3 3 3 3 2" xfId="2432"/>
    <cellStyle name="20% - 강조색3 3 3 3 2 2" xfId="5652"/>
    <cellStyle name="20% - 강조색3 3 3 3 3" xfId="3278"/>
    <cellStyle name="20% - 강조색3 3 3 3 3 2" xfId="6498"/>
    <cellStyle name="20% - 강조색3 3 3 3 4" xfId="4806"/>
    <cellStyle name="20% - 강조색3 3 3 4" xfId="1021"/>
    <cellStyle name="20% - 강조색3 3 3 4 2" xfId="4242"/>
    <cellStyle name="20% - 강조색3 3 3 5" xfId="1868"/>
    <cellStyle name="20% - 강조색3 3 3 5 2" xfId="5088"/>
    <cellStyle name="20% - 강조색3 3 3 6" xfId="2714"/>
    <cellStyle name="20% - 강조색3 3 3 6 2" xfId="5934"/>
    <cellStyle name="20% - 강조색3 3 3 7" xfId="3677"/>
    <cellStyle name="20% - 강조색3 3 4" xfId="596"/>
    <cellStyle name="20% - 강조색3 3 4 2" xfId="1163"/>
    <cellStyle name="20% - 강조색3 3 4 2 2" xfId="4384"/>
    <cellStyle name="20% - 강조색3 3 4 3" xfId="2010"/>
    <cellStyle name="20% - 강조색3 3 4 3 2" xfId="5230"/>
    <cellStyle name="20% - 강조색3 3 4 4" xfId="2856"/>
    <cellStyle name="20% - 강조색3 3 4 4 2" xfId="6076"/>
    <cellStyle name="20% - 강조색3 3 4 5" xfId="3819"/>
    <cellStyle name="20% - 강조색3 3 5" xfId="1445"/>
    <cellStyle name="20% - 강조색3 3 5 2" xfId="2291"/>
    <cellStyle name="20% - 강조색3 3 5 2 2" xfId="5511"/>
    <cellStyle name="20% - 강조색3 3 5 3" xfId="3137"/>
    <cellStyle name="20% - 강조색3 3 5 3 2" xfId="6357"/>
    <cellStyle name="20% - 강조색3 3 5 4" xfId="4665"/>
    <cellStyle name="20% - 강조색3 3 6" xfId="880"/>
    <cellStyle name="20% - 강조색3 3 6 2" xfId="4101"/>
    <cellStyle name="20% - 강조색3 3 7" xfId="1727"/>
    <cellStyle name="20% - 강조색3 3 7 2" xfId="4947"/>
    <cellStyle name="20% - 강조색3 3 8" xfId="2573"/>
    <cellStyle name="20% - 강조색3 3 8 2" xfId="5793"/>
    <cellStyle name="20% - 강조색3 3 9" xfId="3536"/>
    <cellStyle name="20% - 강조색3 4" xfId="130"/>
    <cellStyle name="20% - 강조색3 4 2" xfId="284"/>
    <cellStyle name="20% - 강조색3 4 3" xfId="466"/>
    <cellStyle name="20% - 강조색3 4 3 2" xfId="751"/>
    <cellStyle name="20% - 강조색3 4 3 2 2" xfId="1318"/>
    <cellStyle name="20% - 강조색3 4 3 2 2 2" xfId="4539"/>
    <cellStyle name="20% - 강조색3 4 3 2 3" xfId="2165"/>
    <cellStyle name="20% - 강조색3 4 3 2 3 2" xfId="5385"/>
    <cellStyle name="20% - 강조색3 4 3 2 4" xfId="3011"/>
    <cellStyle name="20% - 강조색3 4 3 2 4 2" xfId="6231"/>
    <cellStyle name="20% - 강조색3 4 3 2 5" xfId="3974"/>
    <cellStyle name="20% - 강조색3 4 3 3" xfId="1600"/>
    <cellStyle name="20% - 강조색3 4 3 3 2" xfId="2446"/>
    <cellStyle name="20% - 강조색3 4 3 3 2 2" xfId="5666"/>
    <cellStyle name="20% - 강조색3 4 3 3 3" xfId="3292"/>
    <cellStyle name="20% - 강조색3 4 3 3 3 2" xfId="6512"/>
    <cellStyle name="20% - 강조색3 4 3 3 4" xfId="4820"/>
    <cellStyle name="20% - 강조색3 4 3 4" xfId="1035"/>
    <cellStyle name="20% - 강조색3 4 3 4 2" xfId="4256"/>
    <cellStyle name="20% - 강조색3 4 3 5" xfId="1882"/>
    <cellStyle name="20% - 강조색3 4 3 5 2" xfId="5102"/>
    <cellStyle name="20% - 강조색3 4 3 6" xfId="2728"/>
    <cellStyle name="20% - 강조색3 4 3 6 2" xfId="5948"/>
    <cellStyle name="20% - 강조색3 4 3 7" xfId="3691"/>
    <cellStyle name="20% - 강조색3 4 4" xfId="610"/>
    <cellStyle name="20% - 강조색3 4 4 2" xfId="1177"/>
    <cellStyle name="20% - 강조색3 4 4 2 2" xfId="4398"/>
    <cellStyle name="20% - 강조색3 4 4 3" xfId="2024"/>
    <cellStyle name="20% - 강조색3 4 4 3 2" xfId="5244"/>
    <cellStyle name="20% - 강조색3 4 4 4" xfId="2870"/>
    <cellStyle name="20% - 강조색3 4 4 4 2" xfId="6090"/>
    <cellStyle name="20% - 강조색3 4 4 5" xfId="3833"/>
    <cellStyle name="20% - 강조색3 4 5" xfId="1459"/>
    <cellStyle name="20% - 강조색3 4 5 2" xfId="2305"/>
    <cellStyle name="20% - 강조색3 4 5 2 2" xfId="5525"/>
    <cellStyle name="20% - 강조색3 4 5 3" xfId="3151"/>
    <cellStyle name="20% - 강조색3 4 5 3 2" xfId="6371"/>
    <cellStyle name="20% - 강조색3 4 5 4" xfId="4679"/>
    <cellStyle name="20% - 강조색3 4 6" xfId="894"/>
    <cellStyle name="20% - 강조색3 4 6 2" xfId="4115"/>
    <cellStyle name="20% - 강조색3 4 7" xfId="1741"/>
    <cellStyle name="20% - 강조색3 4 7 2" xfId="4961"/>
    <cellStyle name="20% - 강조색3 4 8" xfId="2587"/>
    <cellStyle name="20% - 강조색3 4 8 2" xfId="5807"/>
    <cellStyle name="20% - 강조색3 4 9" xfId="3550"/>
    <cellStyle name="20% - 강조색3 5" xfId="144"/>
    <cellStyle name="20% - 강조색3 5 2" xfId="285"/>
    <cellStyle name="20% - 강조색3 5 3" xfId="480"/>
    <cellStyle name="20% - 강조색3 5 3 2" xfId="765"/>
    <cellStyle name="20% - 강조색3 5 3 2 2" xfId="1332"/>
    <cellStyle name="20% - 강조색3 5 3 2 2 2" xfId="4553"/>
    <cellStyle name="20% - 강조색3 5 3 2 3" xfId="2179"/>
    <cellStyle name="20% - 강조색3 5 3 2 3 2" xfId="5399"/>
    <cellStyle name="20% - 강조색3 5 3 2 4" xfId="3025"/>
    <cellStyle name="20% - 강조색3 5 3 2 4 2" xfId="6245"/>
    <cellStyle name="20% - 강조색3 5 3 2 5" xfId="3988"/>
    <cellStyle name="20% - 강조색3 5 3 3" xfId="1614"/>
    <cellStyle name="20% - 강조색3 5 3 3 2" xfId="2460"/>
    <cellStyle name="20% - 강조색3 5 3 3 2 2" xfId="5680"/>
    <cellStyle name="20% - 강조색3 5 3 3 3" xfId="3306"/>
    <cellStyle name="20% - 강조색3 5 3 3 3 2" xfId="6526"/>
    <cellStyle name="20% - 강조색3 5 3 3 4" xfId="4834"/>
    <cellStyle name="20% - 강조색3 5 3 4" xfId="1049"/>
    <cellStyle name="20% - 강조색3 5 3 4 2" xfId="4270"/>
    <cellStyle name="20% - 강조색3 5 3 5" xfId="1896"/>
    <cellStyle name="20% - 강조색3 5 3 5 2" xfId="5116"/>
    <cellStyle name="20% - 강조색3 5 3 6" xfId="2742"/>
    <cellStyle name="20% - 강조색3 5 3 6 2" xfId="5962"/>
    <cellStyle name="20% - 강조색3 5 3 7" xfId="3705"/>
    <cellStyle name="20% - 강조색3 5 4" xfId="624"/>
    <cellStyle name="20% - 강조색3 5 4 2" xfId="1191"/>
    <cellStyle name="20% - 강조색3 5 4 2 2" xfId="4412"/>
    <cellStyle name="20% - 강조색3 5 4 3" xfId="2038"/>
    <cellStyle name="20% - 강조색3 5 4 3 2" xfId="5258"/>
    <cellStyle name="20% - 강조색3 5 4 4" xfId="2884"/>
    <cellStyle name="20% - 강조색3 5 4 4 2" xfId="6104"/>
    <cellStyle name="20% - 강조색3 5 4 5" xfId="3847"/>
    <cellStyle name="20% - 강조색3 5 5" xfId="1473"/>
    <cellStyle name="20% - 강조색3 5 5 2" xfId="2319"/>
    <cellStyle name="20% - 강조색3 5 5 2 2" xfId="5539"/>
    <cellStyle name="20% - 강조색3 5 5 3" xfId="3165"/>
    <cellStyle name="20% - 강조색3 5 5 3 2" xfId="6385"/>
    <cellStyle name="20% - 강조색3 5 5 4" xfId="4693"/>
    <cellStyle name="20% - 강조색3 5 6" xfId="908"/>
    <cellStyle name="20% - 강조색3 5 6 2" xfId="4129"/>
    <cellStyle name="20% - 강조색3 5 7" xfId="1755"/>
    <cellStyle name="20% - 강조색3 5 7 2" xfId="4975"/>
    <cellStyle name="20% - 강조색3 5 8" xfId="2601"/>
    <cellStyle name="20% - 강조색3 5 8 2" xfId="5821"/>
    <cellStyle name="20% - 강조색3 5 9" xfId="3564"/>
    <cellStyle name="20% - 강조색3 6" xfId="158"/>
    <cellStyle name="20% - 강조색3 6 2" xfId="494"/>
    <cellStyle name="20% - 강조색3 6 2 2" xfId="779"/>
    <cellStyle name="20% - 강조색3 6 2 2 2" xfId="1346"/>
    <cellStyle name="20% - 강조색3 6 2 2 2 2" xfId="4567"/>
    <cellStyle name="20% - 강조색3 6 2 2 3" xfId="2193"/>
    <cellStyle name="20% - 강조색3 6 2 2 3 2" xfId="5413"/>
    <cellStyle name="20% - 강조색3 6 2 2 4" xfId="3039"/>
    <cellStyle name="20% - 강조색3 6 2 2 4 2" xfId="6259"/>
    <cellStyle name="20% - 강조색3 6 2 2 5" xfId="4002"/>
    <cellStyle name="20% - 강조색3 6 2 3" xfId="1628"/>
    <cellStyle name="20% - 강조색3 6 2 3 2" xfId="2474"/>
    <cellStyle name="20% - 강조색3 6 2 3 2 2" xfId="5694"/>
    <cellStyle name="20% - 강조색3 6 2 3 3" xfId="3320"/>
    <cellStyle name="20% - 강조색3 6 2 3 3 2" xfId="6540"/>
    <cellStyle name="20% - 강조색3 6 2 3 4" xfId="4848"/>
    <cellStyle name="20% - 강조색3 6 2 4" xfId="1063"/>
    <cellStyle name="20% - 강조색3 6 2 4 2" xfId="4284"/>
    <cellStyle name="20% - 강조색3 6 2 5" xfId="1910"/>
    <cellStyle name="20% - 강조색3 6 2 5 2" xfId="5130"/>
    <cellStyle name="20% - 강조색3 6 2 6" xfId="2756"/>
    <cellStyle name="20% - 강조색3 6 2 6 2" xfId="5976"/>
    <cellStyle name="20% - 강조색3 6 2 7" xfId="3719"/>
    <cellStyle name="20% - 강조색3 6 3" xfId="638"/>
    <cellStyle name="20% - 강조색3 6 3 2" xfId="1205"/>
    <cellStyle name="20% - 강조색3 6 3 2 2" xfId="4426"/>
    <cellStyle name="20% - 강조색3 6 3 3" xfId="2052"/>
    <cellStyle name="20% - 강조색3 6 3 3 2" xfId="5272"/>
    <cellStyle name="20% - 강조색3 6 3 4" xfId="2898"/>
    <cellStyle name="20% - 강조색3 6 3 4 2" xfId="6118"/>
    <cellStyle name="20% - 강조색3 6 3 5" xfId="3861"/>
    <cellStyle name="20% - 강조색3 6 4" xfId="1487"/>
    <cellStyle name="20% - 강조색3 6 4 2" xfId="2333"/>
    <cellStyle name="20% - 강조색3 6 4 2 2" xfId="5553"/>
    <cellStyle name="20% - 강조색3 6 4 3" xfId="3179"/>
    <cellStyle name="20% - 강조색3 6 4 3 2" xfId="6399"/>
    <cellStyle name="20% - 강조색3 6 4 4" xfId="4707"/>
    <cellStyle name="20% - 강조색3 6 5" xfId="922"/>
    <cellStyle name="20% - 강조색3 6 5 2" xfId="4143"/>
    <cellStyle name="20% - 강조색3 6 6" xfId="1769"/>
    <cellStyle name="20% - 강조색3 6 6 2" xfId="4989"/>
    <cellStyle name="20% - 강조색3 6 7" xfId="2615"/>
    <cellStyle name="20% - 강조색3 6 7 2" xfId="5835"/>
    <cellStyle name="20% - 강조색3 6 8" xfId="3578"/>
    <cellStyle name="20% - 강조색3 7" xfId="172"/>
    <cellStyle name="20% - 강조색3 7 2" xfId="508"/>
    <cellStyle name="20% - 강조색3 7 2 2" xfId="793"/>
    <cellStyle name="20% - 강조색3 7 2 2 2" xfId="1360"/>
    <cellStyle name="20% - 강조색3 7 2 2 2 2" xfId="4581"/>
    <cellStyle name="20% - 강조색3 7 2 2 3" xfId="2207"/>
    <cellStyle name="20% - 강조색3 7 2 2 3 2" xfId="5427"/>
    <cellStyle name="20% - 강조색3 7 2 2 4" xfId="3053"/>
    <cellStyle name="20% - 강조색3 7 2 2 4 2" xfId="6273"/>
    <cellStyle name="20% - 강조색3 7 2 2 5" xfId="4016"/>
    <cellStyle name="20% - 강조색3 7 2 3" xfId="1642"/>
    <cellStyle name="20% - 강조색3 7 2 3 2" xfId="2488"/>
    <cellStyle name="20% - 강조색3 7 2 3 2 2" xfId="5708"/>
    <cellStyle name="20% - 강조색3 7 2 3 3" xfId="3334"/>
    <cellStyle name="20% - 강조색3 7 2 3 3 2" xfId="6554"/>
    <cellStyle name="20% - 강조색3 7 2 3 4" xfId="4862"/>
    <cellStyle name="20% - 강조색3 7 2 4" xfId="1077"/>
    <cellStyle name="20% - 강조색3 7 2 4 2" xfId="4298"/>
    <cellStyle name="20% - 강조색3 7 2 5" xfId="1924"/>
    <cellStyle name="20% - 강조색3 7 2 5 2" xfId="5144"/>
    <cellStyle name="20% - 강조색3 7 2 6" xfId="2770"/>
    <cellStyle name="20% - 강조색3 7 2 6 2" xfId="5990"/>
    <cellStyle name="20% - 강조색3 7 2 7" xfId="3733"/>
    <cellStyle name="20% - 강조색3 7 3" xfId="652"/>
    <cellStyle name="20% - 강조색3 7 3 2" xfId="1219"/>
    <cellStyle name="20% - 강조색3 7 3 2 2" xfId="4440"/>
    <cellStyle name="20% - 강조색3 7 3 3" xfId="2066"/>
    <cellStyle name="20% - 강조색3 7 3 3 2" xfId="5286"/>
    <cellStyle name="20% - 강조색3 7 3 4" xfId="2912"/>
    <cellStyle name="20% - 강조색3 7 3 4 2" xfId="6132"/>
    <cellStyle name="20% - 강조색3 7 3 5" xfId="3875"/>
    <cellStyle name="20% - 강조색3 7 4" xfId="1501"/>
    <cellStyle name="20% - 강조색3 7 4 2" xfId="2347"/>
    <cellStyle name="20% - 강조색3 7 4 2 2" xfId="5567"/>
    <cellStyle name="20% - 강조색3 7 4 3" xfId="3193"/>
    <cellStyle name="20% - 강조색3 7 4 3 2" xfId="6413"/>
    <cellStyle name="20% - 강조색3 7 4 4" xfId="4721"/>
    <cellStyle name="20% - 강조색3 7 5" xfId="936"/>
    <cellStyle name="20% - 강조색3 7 5 2" xfId="4157"/>
    <cellStyle name="20% - 강조색3 7 6" xfId="1783"/>
    <cellStyle name="20% - 강조색3 7 6 2" xfId="5003"/>
    <cellStyle name="20% - 강조색3 7 7" xfId="2629"/>
    <cellStyle name="20% - 강조색3 7 7 2" xfId="5849"/>
    <cellStyle name="20% - 강조색3 7 8" xfId="3592"/>
    <cellStyle name="20% - 강조색3 8" xfId="186"/>
    <cellStyle name="20% - 강조색3 8 2" xfId="524"/>
    <cellStyle name="20% - 강조색3 8 2 2" xfId="807"/>
    <cellStyle name="20% - 강조색3 8 2 2 2" xfId="1374"/>
    <cellStyle name="20% - 강조색3 8 2 2 2 2" xfId="4595"/>
    <cellStyle name="20% - 강조색3 8 2 2 3" xfId="2221"/>
    <cellStyle name="20% - 강조색3 8 2 2 3 2" xfId="5441"/>
    <cellStyle name="20% - 강조색3 8 2 2 4" xfId="3067"/>
    <cellStyle name="20% - 강조색3 8 2 2 4 2" xfId="6287"/>
    <cellStyle name="20% - 강조색3 8 2 2 5" xfId="4030"/>
    <cellStyle name="20% - 강조색3 8 2 3" xfId="1656"/>
    <cellStyle name="20% - 강조색3 8 2 3 2" xfId="2502"/>
    <cellStyle name="20% - 강조색3 8 2 3 2 2" xfId="5722"/>
    <cellStyle name="20% - 강조색3 8 2 3 3" xfId="3348"/>
    <cellStyle name="20% - 강조색3 8 2 3 3 2" xfId="6568"/>
    <cellStyle name="20% - 강조색3 8 2 3 4" xfId="4876"/>
    <cellStyle name="20% - 강조색3 8 2 4" xfId="1091"/>
    <cellStyle name="20% - 강조색3 8 2 4 2" xfId="4312"/>
    <cellStyle name="20% - 강조색3 8 2 5" xfId="1938"/>
    <cellStyle name="20% - 강조색3 8 2 5 2" xfId="5158"/>
    <cellStyle name="20% - 강조색3 8 2 6" xfId="2784"/>
    <cellStyle name="20% - 강조색3 8 2 6 2" xfId="6004"/>
    <cellStyle name="20% - 강조색3 8 2 7" xfId="3747"/>
    <cellStyle name="20% - 강조색3 8 3" xfId="666"/>
    <cellStyle name="20% - 강조색3 8 3 2" xfId="1233"/>
    <cellStyle name="20% - 강조색3 8 3 2 2" xfId="4454"/>
    <cellStyle name="20% - 강조색3 8 3 3" xfId="2080"/>
    <cellStyle name="20% - 강조색3 8 3 3 2" xfId="5300"/>
    <cellStyle name="20% - 강조색3 8 3 4" xfId="2926"/>
    <cellStyle name="20% - 강조색3 8 3 4 2" xfId="6146"/>
    <cellStyle name="20% - 강조색3 8 3 5" xfId="3889"/>
    <cellStyle name="20% - 강조색3 8 4" xfId="1515"/>
    <cellStyle name="20% - 강조색3 8 4 2" xfId="2361"/>
    <cellStyle name="20% - 강조색3 8 4 2 2" xfId="5581"/>
    <cellStyle name="20% - 강조색3 8 4 3" xfId="3207"/>
    <cellStyle name="20% - 강조색3 8 4 3 2" xfId="6427"/>
    <cellStyle name="20% - 강조색3 8 4 4" xfId="4735"/>
    <cellStyle name="20% - 강조색3 8 5" xfId="950"/>
    <cellStyle name="20% - 강조색3 8 5 2" xfId="4171"/>
    <cellStyle name="20% - 강조색3 8 6" xfId="1797"/>
    <cellStyle name="20% - 강조색3 8 6 2" xfId="5017"/>
    <cellStyle name="20% - 강조색3 8 7" xfId="2643"/>
    <cellStyle name="20% - 강조색3 8 7 2" xfId="5863"/>
    <cellStyle name="20% - 강조색3 8 8" xfId="3606"/>
    <cellStyle name="20% - 강조색3 9" xfId="200"/>
    <cellStyle name="20% - 강조색3 9 2" xfId="538"/>
    <cellStyle name="20% - 강조색3 9 2 2" xfId="821"/>
    <cellStyle name="20% - 강조색3 9 2 2 2" xfId="1388"/>
    <cellStyle name="20% - 강조색3 9 2 2 2 2" xfId="4609"/>
    <cellStyle name="20% - 강조색3 9 2 2 3" xfId="2235"/>
    <cellStyle name="20% - 강조색3 9 2 2 3 2" xfId="5455"/>
    <cellStyle name="20% - 강조색3 9 2 2 4" xfId="3081"/>
    <cellStyle name="20% - 강조색3 9 2 2 4 2" xfId="6301"/>
    <cellStyle name="20% - 강조색3 9 2 2 5" xfId="4044"/>
    <cellStyle name="20% - 강조색3 9 2 3" xfId="1670"/>
    <cellStyle name="20% - 강조색3 9 2 3 2" xfId="2516"/>
    <cellStyle name="20% - 강조색3 9 2 3 2 2" xfId="5736"/>
    <cellStyle name="20% - 강조색3 9 2 3 3" xfId="3362"/>
    <cellStyle name="20% - 강조색3 9 2 3 3 2" xfId="6582"/>
    <cellStyle name="20% - 강조색3 9 2 3 4" xfId="4890"/>
    <cellStyle name="20% - 강조색3 9 2 4" xfId="1105"/>
    <cellStyle name="20% - 강조색3 9 2 4 2" xfId="4326"/>
    <cellStyle name="20% - 강조색3 9 2 5" xfId="1952"/>
    <cellStyle name="20% - 강조색3 9 2 5 2" xfId="5172"/>
    <cellStyle name="20% - 강조색3 9 2 6" xfId="2798"/>
    <cellStyle name="20% - 강조색3 9 2 6 2" xfId="6018"/>
    <cellStyle name="20% - 강조색3 9 2 7" xfId="3761"/>
    <cellStyle name="20% - 강조색3 9 3" xfId="680"/>
    <cellStyle name="20% - 강조색3 9 3 2" xfId="1247"/>
    <cellStyle name="20% - 강조색3 9 3 2 2" xfId="4468"/>
    <cellStyle name="20% - 강조색3 9 3 3" xfId="2094"/>
    <cellStyle name="20% - 강조색3 9 3 3 2" xfId="5314"/>
    <cellStyle name="20% - 강조색3 9 3 4" xfId="2940"/>
    <cellStyle name="20% - 강조색3 9 3 4 2" xfId="6160"/>
    <cellStyle name="20% - 강조색3 9 3 5" xfId="3903"/>
    <cellStyle name="20% - 강조색3 9 4" xfId="1529"/>
    <cellStyle name="20% - 강조색3 9 4 2" xfId="2375"/>
    <cellStyle name="20% - 강조색3 9 4 2 2" xfId="5595"/>
    <cellStyle name="20% - 강조색3 9 4 3" xfId="3221"/>
    <cellStyle name="20% - 강조색3 9 4 3 2" xfId="6441"/>
    <cellStyle name="20% - 강조색3 9 4 4" xfId="4749"/>
    <cellStyle name="20% - 강조색3 9 5" xfId="964"/>
    <cellStyle name="20% - 강조색3 9 5 2" xfId="4185"/>
    <cellStyle name="20% - 강조색3 9 6" xfId="1811"/>
    <cellStyle name="20% - 강조색3 9 6 2" xfId="5031"/>
    <cellStyle name="20% - 강조색3 9 7" xfId="2657"/>
    <cellStyle name="20% - 강조색3 9 7 2" xfId="5877"/>
    <cellStyle name="20% - 강조색3 9 8" xfId="3620"/>
    <cellStyle name="20% - 강조색4" xfId="51" builtinId="42" customBuiltin="1"/>
    <cellStyle name="20% - 강조색4 10" xfId="216"/>
    <cellStyle name="20% - 강조색4 10 2" xfId="554"/>
    <cellStyle name="20% - 강조색4 10 2 2" xfId="837"/>
    <cellStyle name="20% - 강조색4 10 2 2 2" xfId="1404"/>
    <cellStyle name="20% - 강조색4 10 2 2 2 2" xfId="4625"/>
    <cellStyle name="20% - 강조색4 10 2 2 3" xfId="2251"/>
    <cellStyle name="20% - 강조색4 10 2 2 3 2" xfId="5471"/>
    <cellStyle name="20% - 강조색4 10 2 2 4" xfId="3097"/>
    <cellStyle name="20% - 강조색4 10 2 2 4 2" xfId="6317"/>
    <cellStyle name="20% - 강조색4 10 2 2 5" xfId="4060"/>
    <cellStyle name="20% - 강조색4 10 2 3" xfId="1686"/>
    <cellStyle name="20% - 강조색4 10 2 3 2" xfId="2532"/>
    <cellStyle name="20% - 강조색4 10 2 3 2 2" xfId="5752"/>
    <cellStyle name="20% - 강조색4 10 2 3 3" xfId="3378"/>
    <cellStyle name="20% - 강조색4 10 2 3 3 2" xfId="6598"/>
    <cellStyle name="20% - 강조색4 10 2 3 4" xfId="4906"/>
    <cellStyle name="20% - 강조색4 10 2 4" xfId="1121"/>
    <cellStyle name="20% - 강조색4 10 2 4 2" xfId="4342"/>
    <cellStyle name="20% - 강조색4 10 2 5" xfId="1968"/>
    <cellStyle name="20% - 강조색4 10 2 5 2" xfId="5188"/>
    <cellStyle name="20% - 강조색4 10 2 6" xfId="2814"/>
    <cellStyle name="20% - 강조색4 10 2 6 2" xfId="6034"/>
    <cellStyle name="20% - 강조색4 10 2 7" xfId="3777"/>
    <cellStyle name="20% - 강조색4 10 3" xfId="696"/>
    <cellStyle name="20% - 강조색4 10 3 2" xfId="1263"/>
    <cellStyle name="20% - 강조색4 10 3 2 2" xfId="4484"/>
    <cellStyle name="20% - 강조색4 10 3 3" xfId="2110"/>
    <cellStyle name="20% - 강조색4 10 3 3 2" xfId="5330"/>
    <cellStyle name="20% - 강조색4 10 3 4" xfId="2956"/>
    <cellStyle name="20% - 강조색4 10 3 4 2" xfId="6176"/>
    <cellStyle name="20% - 강조색4 10 3 5" xfId="3919"/>
    <cellStyle name="20% - 강조색4 10 4" xfId="1545"/>
    <cellStyle name="20% - 강조색4 10 4 2" xfId="2391"/>
    <cellStyle name="20% - 강조색4 10 4 2 2" xfId="5611"/>
    <cellStyle name="20% - 강조색4 10 4 3" xfId="3237"/>
    <cellStyle name="20% - 강조색4 10 4 3 2" xfId="6457"/>
    <cellStyle name="20% - 강조색4 10 4 4" xfId="4765"/>
    <cellStyle name="20% - 강조색4 10 5" xfId="980"/>
    <cellStyle name="20% - 강조색4 10 5 2" xfId="4201"/>
    <cellStyle name="20% - 강조색4 10 6" xfId="1827"/>
    <cellStyle name="20% - 강조색4 10 6 2" xfId="5047"/>
    <cellStyle name="20% - 강조색4 10 7" xfId="2673"/>
    <cellStyle name="20% - 강조색4 10 7 2" xfId="5893"/>
    <cellStyle name="20% - 강조색4 10 8" xfId="3636"/>
    <cellStyle name="20% - 강조색4 11" xfId="422"/>
    <cellStyle name="20% - 강조색4 11 2" xfId="709"/>
    <cellStyle name="20% - 강조색4 11 2 2" xfId="1276"/>
    <cellStyle name="20% - 강조색4 11 2 2 2" xfId="4497"/>
    <cellStyle name="20% - 강조색4 11 2 3" xfId="2123"/>
    <cellStyle name="20% - 강조색4 11 2 3 2" xfId="5343"/>
    <cellStyle name="20% - 강조색4 11 2 4" xfId="2969"/>
    <cellStyle name="20% - 강조색4 11 2 4 2" xfId="6189"/>
    <cellStyle name="20% - 강조색4 11 2 5" xfId="3932"/>
    <cellStyle name="20% - 강조색4 11 3" xfId="1558"/>
    <cellStyle name="20% - 강조색4 11 3 2" xfId="2404"/>
    <cellStyle name="20% - 강조색4 11 3 2 2" xfId="5624"/>
    <cellStyle name="20% - 강조색4 11 3 3" xfId="3250"/>
    <cellStyle name="20% - 강조색4 11 3 3 2" xfId="6470"/>
    <cellStyle name="20% - 강조색4 11 3 4" xfId="4778"/>
    <cellStyle name="20% - 강조색4 11 4" xfId="993"/>
    <cellStyle name="20% - 강조색4 11 4 2" xfId="4214"/>
    <cellStyle name="20% - 강조색4 11 5" xfId="1840"/>
    <cellStyle name="20% - 강조색4 11 5 2" xfId="5060"/>
    <cellStyle name="20% - 강조색4 11 6" xfId="2686"/>
    <cellStyle name="20% - 강조색4 11 6 2" xfId="5906"/>
    <cellStyle name="20% - 강조색4 11 7" xfId="3649"/>
    <cellStyle name="20% - 강조색4 12" xfId="568"/>
    <cellStyle name="20% - 강조색4 12 2" xfId="1135"/>
    <cellStyle name="20% - 강조색4 12 2 2" xfId="4356"/>
    <cellStyle name="20% - 강조색4 12 3" xfId="1982"/>
    <cellStyle name="20% - 강조색4 12 3 2" xfId="5202"/>
    <cellStyle name="20% - 강조색4 12 4" xfId="2828"/>
    <cellStyle name="20% - 강조색4 12 4 2" xfId="6048"/>
    <cellStyle name="20% - 강조색4 12 5" xfId="3791"/>
    <cellStyle name="20% - 강조색4 13" xfId="1417"/>
    <cellStyle name="20% - 강조색4 13 2" xfId="2263"/>
    <cellStyle name="20% - 강조색4 13 2 2" xfId="5483"/>
    <cellStyle name="20% - 강조색4 13 3" xfId="3109"/>
    <cellStyle name="20% - 강조색4 13 3 2" xfId="6329"/>
    <cellStyle name="20% - 강조색4 13 4" xfId="4637"/>
    <cellStyle name="20% - 강조색4 14" xfId="850"/>
    <cellStyle name="20% - 강조색4 14 2" xfId="4073"/>
    <cellStyle name="20% - 강조색4 15" xfId="1699"/>
    <cellStyle name="20% - 강조색4 15 2" xfId="4919"/>
    <cellStyle name="20% - 강조색4 16" xfId="2545"/>
    <cellStyle name="20% - 강조색4 16 2" xfId="5765"/>
    <cellStyle name="20% - 강조색4 17" xfId="3393"/>
    <cellStyle name="20% - 강조색4 17 2" xfId="6613"/>
    <cellStyle name="20% - 강조색4 18" xfId="3508"/>
    <cellStyle name="20% - 강조색4 19" xfId="6627"/>
    <cellStyle name="20% - 강조색4 2" xfId="104"/>
    <cellStyle name="20% - 강조색4 2 2" xfId="286"/>
    <cellStyle name="20% - 강조색4 2 3" xfId="440"/>
    <cellStyle name="20% - 강조색4 2 3 2" xfId="725"/>
    <cellStyle name="20% - 강조색4 2 3 2 2" xfId="1292"/>
    <cellStyle name="20% - 강조색4 2 3 2 2 2" xfId="4513"/>
    <cellStyle name="20% - 강조색4 2 3 2 3" xfId="2139"/>
    <cellStyle name="20% - 강조색4 2 3 2 3 2" xfId="5359"/>
    <cellStyle name="20% - 강조색4 2 3 2 4" xfId="2985"/>
    <cellStyle name="20% - 강조색4 2 3 2 4 2" xfId="6205"/>
    <cellStyle name="20% - 강조색4 2 3 2 5" xfId="3948"/>
    <cellStyle name="20% - 강조색4 2 3 3" xfId="1574"/>
    <cellStyle name="20% - 강조색4 2 3 3 2" xfId="2420"/>
    <cellStyle name="20% - 강조색4 2 3 3 2 2" xfId="5640"/>
    <cellStyle name="20% - 강조색4 2 3 3 3" xfId="3266"/>
    <cellStyle name="20% - 강조색4 2 3 3 3 2" xfId="6486"/>
    <cellStyle name="20% - 강조색4 2 3 3 4" xfId="4794"/>
    <cellStyle name="20% - 강조색4 2 3 4" xfId="1009"/>
    <cellStyle name="20% - 강조색4 2 3 4 2" xfId="4230"/>
    <cellStyle name="20% - 강조색4 2 3 5" xfId="1856"/>
    <cellStyle name="20% - 강조색4 2 3 5 2" xfId="5076"/>
    <cellStyle name="20% - 강조색4 2 3 6" xfId="2702"/>
    <cellStyle name="20% - 강조색4 2 3 6 2" xfId="5922"/>
    <cellStyle name="20% - 강조색4 2 3 7" xfId="3665"/>
    <cellStyle name="20% - 강조색4 2 4" xfId="584"/>
    <cellStyle name="20% - 강조색4 2 4 2" xfId="1151"/>
    <cellStyle name="20% - 강조색4 2 4 2 2" xfId="4372"/>
    <cellStyle name="20% - 강조색4 2 4 3" xfId="1998"/>
    <cellStyle name="20% - 강조색4 2 4 3 2" xfId="5218"/>
    <cellStyle name="20% - 강조색4 2 4 4" xfId="2844"/>
    <cellStyle name="20% - 강조색4 2 4 4 2" xfId="6064"/>
    <cellStyle name="20% - 강조색4 2 4 5" xfId="3807"/>
    <cellStyle name="20% - 강조색4 2 5" xfId="1433"/>
    <cellStyle name="20% - 강조색4 2 5 2" xfId="2279"/>
    <cellStyle name="20% - 강조색4 2 5 2 2" xfId="5499"/>
    <cellStyle name="20% - 강조색4 2 5 3" xfId="3125"/>
    <cellStyle name="20% - 강조색4 2 5 3 2" xfId="6345"/>
    <cellStyle name="20% - 강조색4 2 5 4" xfId="4653"/>
    <cellStyle name="20% - 강조색4 2 6" xfId="868"/>
    <cellStyle name="20% - 강조색4 2 6 2" xfId="4089"/>
    <cellStyle name="20% - 강조색4 2 7" xfId="1715"/>
    <cellStyle name="20% - 강조색4 2 7 2" xfId="4935"/>
    <cellStyle name="20% - 강조색4 2 8" xfId="2561"/>
    <cellStyle name="20% - 강조색4 2 8 2" xfId="5781"/>
    <cellStyle name="20% - 강조색4 2 9" xfId="3524"/>
    <cellStyle name="20% - 강조색4 3" xfId="118"/>
    <cellStyle name="20% - 강조색4 3 2" xfId="287"/>
    <cellStyle name="20% - 강조색4 3 3" xfId="454"/>
    <cellStyle name="20% - 강조색4 3 3 2" xfId="739"/>
    <cellStyle name="20% - 강조색4 3 3 2 2" xfId="1306"/>
    <cellStyle name="20% - 강조색4 3 3 2 2 2" xfId="4527"/>
    <cellStyle name="20% - 강조색4 3 3 2 3" xfId="2153"/>
    <cellStyle name="20% - 강조색4 3 3 2 3 2" xfId="5373"/>
    <cellStyle name="20% - 강조색4 3 3 2 4" xfId="2999"/>
    <cellStyle name="20% - 강조색4 3 3 2 4 2" xfId="6219"/>
    <cellStyle name="20% - 강조색4 3 3 2 5" xfId="3962"/>
    <cellStyle name="20% - 강조색4 3 3 3" xfId="1588"/>
    <cellStyle name="20% - 강조색4 3 3 3 2" xfId="2434"/>
    <cellStyle name="20% - 강조색4 3 3 3 2 2" xfId="5654"/>
    <cellStyle name="20% - 강조색4 3 3 3 3" xfId="3280"/>
    <cellStyle name="20% - 강조색4 3 3 3 3 2" xfId="6500"/>
    <cellStyle name="20% - 강조색4 3 3 3 4" xfId="4808"/>
    <cellStyle name="20% - 강조색4 3 3 4" xfId="1023"/>
    <cellStyle name="20% - 강조색4 3 3 4 2" xfId="4244"/>
    <cellStyle name="20% - 강조색4 3 3 5" xfId="1870"/>
    <cellStyle name="20% - 강조색4 3 3 5 2" xfId="5090"/>
    <cellStyle name="20% - 강조색4 3 3 6" xfId="2716"/>
    <cellStyle name="20% - 강조색4 3 3 6 2" xfId="5936"/>
    <cellStyle name="20% - 강조색4 3 3 7" xfId="3679"/>
    <cellStyle name="20% - 강조색4 3 4" xfId="598"/>
    <cellStyle name="20% - 강조색4 3 4 2" xfId="1165"/>
    <cellStyle name="20% - 강조색4 3 4 2 2" xfId="4386"/>
    <cellStyle name="20% - 강조색4 3 4 3" xfId="2012"/>
    <cellStyle name="20% - 강조색4 3 4 3 2" xfId="5232"/>
    <cellStyle name="20% - 강조색4 3 4 4" xfId="2858"/>
    <cellStyle name="20% - 강조색4 3 4 4 2" xfId="6078"/>
    <cellStyle name="20% - 강조색4 3 4 5" xfId="3821"/>
    <cellStyle name="20% - 강조색4 3 5" xfId="1447"/>
    <cellStyle name="20% - 강조색4 3 5 2" xfId="2293"/>
    <cellStyle name="20% - 강조색4 3 5 2 2" xfId="5513"/>
    <cellStyle name="20% - 강조색4 3 5 3" xfId="3139"/>
    <cellStyle name="20% - 강조색4 3 5 3 2" xfId="6359"/>
    <cellStyle name="20% - 강조색4 3 5 4" xfId="4667"/>
    <cellStyle name="20% - 강조색4 3 6" xfId="882"/>
    <cellStyle name="20% - 강조색4 3 6 2" xfId="4103"/>
    <cellStyle name="20% - 강조색4 3 7" xfId="1729"/>
    <cellStyle name="20% - 강조색4 3 7 2" xfId="4949"/>
    <cellStyle name="20% - 강조색4 3 8" xfId="2575"/>
    <cellStyle name="20% - 강조색4 3 8 2" xfId="5795"/>
    <cellStyle name="20% - 강조색4 3 9" xfId="3538"/>
    <cellStyle name="20% - 강조색4 4" xfId="132"/>
    <cellStyle name="20% - 강조색4 4 2" xfId="288"/>
    <cellStyle name="20% - 강조색4 4 3" xfId="468"/>
    <cellStyle name="20% - 강조색4 4 3 2" xfId="753"/>
    <cellStyle name="20% - 강조색4 4 3 2 2" xfId="1320"/>
    <cellStyle name="20% - 강조색4 4 3 2 2 2" xfId="4541"/>
    <cellStyle name="20% - 강조색4 4 3 2 3" xfId="2167"/>
    <cellStyle name="20% - 강조색4 4 3 2 3 2" xfId="5387"/>
    <cellStyle name="20% - 강조색4 4 3 2 4" xfId="3013"/>
    <cellStyle name="20% - 강조색4 4 3 2 4 2" xfId="6233"/>
    <cellStyle name="20% - 강조색4 4 3 2 5" xfId="3976"/>
    <cellStyle name="20% - 강조색4 4 3 3" xfId="1602"/>
    <cellStyle name="20% - 강조색4 4 3 3 2" xfId="2448"/>
    <cellStyle name="20% - 강조색4 4 3 3 2 2" xfId="5668"/>
    <cellStyle name="20% - 강조색4 4 3 3 3" xfId="3294"/>
    <cellStyle name="20% - 강조색4 4 3 3 3 2" xfId="6514"/>
    <cellStyle name="20% - 강조색4 4 3 3 4" xfId="4822"/>
    <cellStyle name="20% - 강조색4 4 3 4" xfId="1037"/>
    <cellStyle name="20% - 강조색4 4 3 4 2" xfId="4258"/>
    <cellStyle name="20% - 강조색4 4 3 5" xfId="1884"/>
    <cellStyle name="20% - 강조색4 4 3 5 2" xfId="5104"/>
    <cellStyle name="20% - 강조색4 4 3 6" xfId="2730"/>
    <cellStyle name="20% - 강조색4 4 3 6 2" xfId="5950"/>
    <cellStyle name="20% - 강조색4 4 3 7" xfId="3693"/>
    <cellStyle name="20% - 강조색4 4 4" xfId="612"/>
    <cellStyle name="20% - 강조색4 4 4 2" xfId="1179"/>
    <cellStyle name="20% - 강조색4 4 4 2 2" xfId="4400"/>
    <cellStyle name="20% - 강조색4 4 4 3" xfId="2026"/>
    <cellStyle name="20% - 강조색4 4 4 3 2" xfId="5246"/>
    <cellStyle name="20% - 강조색4 4 4 4" xfId="2872"/>
    <cellStyle name="20% - 강조색4 4 4 4 2" xfId="6092"/>
    <cellStyle name="20% - 강조색4 4 4 5" xfId="3835"/>
    <cellStyle name="20% - 강조색4 4 5" xfId="1461"/>
    <cellStyle name="20% - 강조색4 4 5 2" xfId="2307"/>
    <cellStyle name="20% - 강조색4 4 5 2 2" xfId="5527"/>
    <cellStyle name="20% - 강조색4 4 5 3" xfId="3153"/>
    <cellStyle name="20% - 강조색4 4 5 3 2" xfId="6373"/>
    <cellStyle name="20% - 강조색4 4 5 4" xfId="4681"/>
    <cellStyle name="20% - 강조색4 4 6" xfId="896"/>
    <cellStyle name="20% - 강조색4 4 6 2" xfId="4117"/>
    <cellStyle name="20% - 강조색4 4 7" xfId="1743"/>
    <cellStyle name="20% - 강조색4 4 7 2" xfId="4963"/>
    <cellStyle name="20% - 강조색4 4 8" xfId="2589"/>
    <cellStyle name="20% - 강조색4 4 8 2" xfId="5809"/>
    <cellStyle name="20% - 강조색4 4 9" xfId="3552"/>
    <cellStyle name="20% - 강조색4 5" xfId="146"/>
    <cellStyle name="20% - 강조색4 5 2" xfId="289"/>
    <cellStyle name="20% - 강조색4 5 3" xfId="482"/>
    <cellStyle name="20% - 강조색4 5 3 2" xfId="767"/>
    <cellStyle name="20% - 강조색4 5 3 2 2" xfId="1334"/>
    <cellStyle name="20% - 강조색4 5 3 2 2 2" xfId="4555"/>
    <cellStyle name="20% - 강조색4 5 3 2 3" xfId="2181"/>
    <cellStyle name="20% - 강조색4 5 3 2 3 2" xfId="5401"/>
    <cellStyle name="20% - 강조색4 5 3 2 4" xfId="3027"/>
    <cellStyle name="20% - 강조색4 5 3 2 4 2" xfId="6247"/>
    <cellStyle name="20% - 강조색4 5 3 2 5" xfId="3990"/>
    <cellStyle name="20% - 강조색4 5 3 3" xfId="1616"/>
    <cellStyle name="20% - 강조색4 5 3 3 2" xfId="2462"/>
    <cellStyle name="20% - 강조색4 5 3 3 2 2" xfId="5682"/>
    <cellStyle name="20% - 강조색4 5 3 3 3" xfId="3308"/>
    <cellStyle name="20% - 강조색4 5 3 3 3 2" xfId="6528"/>
    <cellStyle name="20% - 강조색4 5 3 3 4" xfId="4836"/>
    <cellStyle name="20% - 강조색4 5 3 4" xfId="1051"/>
    <cellStyle name="20% - 강조색4 5 3 4 2" xfId="4272"/>
    <cellStyle name="20% - 강조색4 5 3 5" xfId="1898"/>
    <cellStyle name="20% - 강조색4 5 3 5 2" xfId="5118"/>
    <cellStyle name="20% - 강조색4 5 3 6" xfId="2744"/>
    <cellStyle name="20% - 강조색4 5 3 6 2" xfId="5964"/>
    <cellStyle name="20% - 강조색4 5 3 7" xfId="3707"/>
    <cellStyle name="20% - 강조색4 5 4" xfId="626"/>
    <cellStyle name="20% - 강조색4 5 4 2" xfId="1193"/>
    <cellStyle name="20% - 강조색4 5 4 2 2" xfId="4414"/>
    <cellStyle name="20% - 강조색4 5 4 3" xfId="2040"/>
    <cellStyle name="20% - 강조색4 5 4 3 2" xfId="5260"/>
    <cellStyle name="20% - 강조색4 5 4 4" xfId="2886"/>
    <cellStyle name="20% - 강조색4 5 4 4 2" xfId="6106"/>
    <cellStyle name="20% - 강조색4 5 4 5" xfId="3849"/>
    <cellStyle name="20% - 강조색4 5 5" xfId="1475"/>
    <cellStyle name="20% - 강조색4 5 5 2" xfId="2321"/>
    <cellStyle name="20% - 강조색4 5 5 2 2" xfId="5541"/>
    <cellStyle name="20% - 강조색4 5 5 3" xfId="3167"/>
    <cellStyle name="20% - 강조색4 5 5 3 2" xfId="6387"/>
    <cellStyle name="20% - 강조색4 5 5 4" xfId="4695"/>
    <cellStyle name="20% - 강조색4 5 6" xfId="910"/>
    <cellStyle name="20% - 강조색4 5 6 2" xfId="4131"/>
    <cellStyle name="20% - 강조색4 5 7" xfId="1757"/>
    <cellStyle name="20% - 강조색4 5 7 2" xfId="4977"/>
    <cellStyle name="20% - 강조색4 5 8" xfId="2603"/>
    <cellStyle name="20% - 강조색4 5 8 2" xfId="5823"/>
    <cellStyle name="20% - 강조색4 5 9" xfId="3566"/>
    <cellStyle name="20% - 강조색4 6" xfId="160"/>
    <cellStyle name="20% - 강조색4 6 2" xfId="496"/>
    <cellStyle name="20% - 강조색4 6 2 2" xfId="781"/>
    <cellStyle name="20% - 강조색4 6 2 2 2" xfId="1348"/>
    <cellStyle name="20% - 강조색4 6 2 2 2 2" xfId="4569"/>
    <cellStyle name="20% - 강조색4 6 2 2 3" xfId="2195"/>
    <cellStyle name="20% - 강조색4 6 2 2 3 2" xfId="5415"/>
    <cellStyle name="20% - 강조색4 6 2 2 4" xfId="3041"/>
    <cellStyle name="20% - 강조색4 6 2 2 4 2" xfId="6261"/>
    <cellStyle name="20% - 강조색4 6 2 2 5" xfId="4004"/>
    <cellStyle name="20% - 강조색4 6 2 3" xfId="1630"/>
    <cellStyle name="20% - 강조색4 6 2 3 2" xfId="2476"/>
    <cellStyle name="20% - 강조색4 6 2 3 2 2" xfId="5696"/>
    <cellStyle name="20% - 강조색4 6 2 3 3" xfId="3322"/>
    <cellStyle name="20% - 강조색4 6 2 3 3 2" xfId="6542"/>
    <cellStyle name="20% - 강조색4 6 2 3 4" xfId="4850"/>
    <cellStyle name="20% - 강조색4 6 2 4" xfId="1065"/>
    <cellStyle name="20% - 강조색4 6 2 4 2" xfId="4286"/>
    <cellStyle name="20% - 강조색4 6 2 5" xfId="1912"/>
    <cellStyle name="20% - 강조색4 6 2 5 2" xfId="5132"/>
    <cellStyle name="20% - 강조색4 6 2 6" xfId="2758"/>
    <cellStyle name="20% - 강조색4 6 2 6 2" xfId="5978"/>
    <cellStyle name="20% - 강조색4 6 2 7" xfId="3721"/>
    <cellStyle name="20% - 강조색4 6 3" xfId="640"/>
    <cellStyle name="20% - 강조색4 6 3 2" xfId="1207"/>
    <cellStyle name="20% - 강조색4 6 3 2 2" xfId="4428"/>
    <cellStyle name="20% - 강조색4 6 3 3" xfId="2054"/>
    <cellStyle name="20% - 강조색4 6 3 3 2" xfId="5274"/>
    <cellStyle name="20% - 강조색4 6 3 4" xfId="2900"/>
    <cellStyle name="20% - 강조색4 6 3 4 2" xfId="6120"/>
    <cellStyle name="20% - 강조색4 6 3 5" xfId="3863"/>
    <cellStyle name="20% - 강조색4 6 4" xfId="1489"/>
    <cellStyle name="20% - 강조색4 6 4 2" xfId="2335"/>
    <cellStyle name="20% - 강조색4 6 4 2 2" xfId="5555"/>
    <cellStyle name="20% - 강조색4 6 4 3" xfId="3181"/>
    <cellStyle name="20% - 강조색4 6 4 3 2" xfId="6401"/>
    <cellStyle name="20% - 강조색4 6 4 4" xfId="4709"/>
    <cellStyle name="20% - 강조색4 6 5" xfId="924"/>
    <cellStyle name="20% - 강조색4 6 5 2" xfId="4145"/>
    <cellStyle name="20% - 강조색4 6 6" xfId="1771"/>
    <cellStyle name="20% - 강조색4 6 6 2" xfId="4991"/>
    <cellStyle name="20% - 강조색4 6 7" xfId="2617"/>
    <cellStyle name="20% - 강조색4 6 7 2" xfId="5837"/>
    <cellStyle name="20% - 강조색4 6 8" xfId="3580"/>
    <cellStyle name="20% - 강조색4 7" xfId="174"/>
    <cellStyle name="20% - 강조색4 7 2" xfId="510"/>
    <cellStyle name="20% - 강조색4 7 2 2" xfId="795"/>
    <cellStyle name="20% - 강조색4 7 2 2 2" xfId="1362"/>
    <cellStyle name="20% - 강조색4 7 2 2 2 2" xfId="4583"/>
    <cellStyle name="20% - 강조색4 7 2 2 3" xfId="2209"/>
    <cellStyle name="20% - 강조색4 7 2 2 3 2" xfId="5429"/>
    <cellStyle name="20% - 강조색4 7 2 2 4" xfId="3055"/>
    <cellStyle name="20% - 강조색4 7 2 2 4 2" xfId="6275"/>
    <cellStyle name="20% - 강조색4 7 2 2 5" xfId="4018"/>
    <cellStyle name="20% - 강조색4 7 2 3" xfId="1644"/>
    <cellStyle name="20% - 강조색4 7 2 3 2" xfId="2490"/>
    <cellStyle name="20% - 강조색4 7 2 3 2 2" xfId="5710"/>
    <cellStyle name="20% - 강조색4 7 2 3 3" xfId="3336"/>
    <cellStyle name="20% - 강조색4 7 2 3 3 2" xfId="6556"/>
    <cellStyle name="20% - 강조색4 7 2 3 4" xfId="4864"/>
    <cellStyle name="20% - 강조색4 7 2 4" xfId="1079"/>
    <cellStyle name="20% - 강조색4 7 2 4 2" xfId="4300"/>
    <cellStyle name="20% - 강조색4 7 2 5" xfId="1926"/>
    <cellStyle name="20% - 강조색4 7 2 5 2" xfId="5146"/>
    <cellStyle name="20% - 강조색4 7 2 6" xfId="2772"/>
    <cellStyle name="20% - 강조색4 7 2 6 2" xfId="5992"/>
    <cellStyle name="20% - 강조색4 7 2 7" xfId="3735"/>
    <cellStyle name="20% - 강조색4 7 3" xfId="654"/>
    <cellStyle name="20% - 강조색4 7 3 2" xfId="1221"/>
    <cellStyle name="20% - 강조색4 7 3 2 2" xfId="4442"/>
    <cellStyle name="20% - 강조색4 7 3 3" xfId="2068"/>
    <cellStyle name="20% - 강조색4 7 3 3 2" xfId="5288"/>
    <cellStyle name="20% - 강조색4 7 3 4" xfId="2914"/>
    <cellStyle name="20% - 강조색4 7 3 4 2" xfId="6134"/>
    <cellStyle name="20% - 강조색4 7 3 5" xfId="3877"/>
    <cellStyle name="20% - 강조색4 7 4" xfId="1503"/>
    <cellStyle name="20% - 강조색4 7 4 2" xfId="2349"/>
    <cellStyle name="20% - 강조색4 7 4 2 2" xfId="5569"/>
    <cellStyle name="20% - 강조색4 7 4 3" xfId="3195"/>
    <cellStyle name="20% - 강조색4 7 4 3 2" xfId="6415"/>
    <cellStyle name="20% - 강조색4 7 4 4" xfId="4723"/>
    <cellStyle name="20% - 강조색4 7 5" xfId="938"/>
    <cellStyle name="20% - 강조색4 7 5 2" xfId="4159"/>
    <cellStyle name="20% - 강조색4 7 6" xfId="1785"/>
    <cellStyle name="20% - 강조색4 7 6 2" xfId="5005"/>
    <cellStyle name="20% - 강조색4 7 7" xfId="2631"/>
    <cellStyle name="20% - 강조색4 7 7 2" xfId="5851"/>
    <cellStyle name="20% - 강조색4 7 8" xfId="3594"/>
    <cellStyle name="20% - 강조색4 8" xfId="188"/>
    <cellStyle name="20% - 강조색4 8 2" xfId="526"/>
    <cellStyle name="20% - 강조색4 8 2 2" xfId="809"/>
    <cellStyle name="20% - 강조색4 8 2 2 2" xfId="1376"/>
    <cellStyle name="20% - 강조색4 8 2 2 2 2" xfId="4597"/>
    <cellStyle name="20% - 강조색4 8 2 2 3" xfId="2223"/>
    <cellStyle name="20% - 강조색4 8 2 2 3 2" xfId="5443"/>
    <cellStyle name="20% - 강조색4 8 2 2 4" xfId="3069"/>
    <cellStyle name="20% - 강조색4 8 2 2 4 2" xfId="6289"/>
    <cellStyle name="20% - 강조색4 8 2 2 5" xfId="4032"/>
    <cellStyle name="20% - 강조색4 8 2 3" xfId="1658"/>
    <cellStyle name="20% - 강조색4 8 2 3 2" xfId="2504"/>
    <cellStyle name="20% - 강조색4 8 2 3 2 2" xfId="5724"/>
    <cellStyle name="20% - 강조색4 8 2 3 3" xfId="3350"/>
    <cellStyle name="20% - 강조색4 8 2 3 3 2" xfId="6570"/>
    <cellStyle name="20% - 강조색4 8 2 3 4" xfId="4878"/>
    <cellStyle name="20% - 강조색4 8 2 4" xfId="1093"/>
    <cellStyle name="20% - 강조색4 8 2 4 2" xfId="4314"/>
    <cellStyle name="20% - 강조색4 8 2 5" xfId="1940"/>
    <cellStyle name="20% - 강조색4 8 2 5 2" xfId="5160"/>
    <cellStyle name="20% - 강조색4 8 2 6" xfId="2786"/>
    <cellStyle name="20% - 강조색4 8 2 6 2" xfId="6006"/>
    <cellStyle name="20% - 강조색4 8 2 7" xfId="3749"/>
    <cellStyle name="20% - 강조색4 8 3" xfId="668"/>
    <cellStyle name="20% - 강조색4 8 3 2" xfId="1235"/>
    <cellStyle name="20% - 강조색4 8 3 2 2" xfId="4456"/>
    <cellStyle name="20% - 강조색4 8 3 3" xfId="2082"/>
    <cellStyle name="20% - 강조색4 8 3 3 2" xfId="5302"/>
    <cellStyle name="20% - 강조색4 8 3 4" xfId="2928"/>
    <cellStyle name="20% - 강조색4 8 3 4 2" xfId="6148"/>
    <cellStyle name="20% - 강조색4 8 3 5" xfId="3891"/>
    <cellStyle name="20% - 강조색4 8 4" xfId="1517"/>
    <cellStyle name="20% - 강조색4 8 4 2" xfId="2363"/>
    <cellStyle name="20% - 강조색4 8 4 2 2" xfId="5583"/>
    <cellStyle name="20% - 강조색4 8 4 3" xfId="3209"/>
    <cellStyle name="20% - 강조색4 8 4 3 2" xfId="6429"/>
    <cellStyle name="20% - 강조색4 8 4 4" xfId="4737"/>
    <cellStyle name="20% - 강조색4 8 5" xfId="952"/>
    <cellStyle name="20% - 강조색4 8 5 2" xfId="4173"/>
    <cellStyle name="20% - 강조색4 8 6" xfId="1799"/>
    <cellStyle name="20% - 강조색4 8 6 2" xfId="5019"/>
    <cellStyle name="20% - 강조색4 8 7" xfId="2645"/>
    <cellStyle name="20% - 강조색4 8 7 2" xfId="5865"/>
    <cellStyle name="20% - 강조색4 8 8" xfId="3608"/>
    <cellStyle name="20% - 강조색4 9" xfId="202"/>
    <cellStyle name="20% - 강조색4 9 2" xfId="540"/>
    <cellStyle name="20% - 강조색4 9 2 2" xfId="823"/>
    <cellStyle name="20% - 강조색4 9 2 2 2" xfId="1390"/>
    <cellStyle name="20% - 강조색4 9 2 2 2 2" xfId="4611"/>
    <cellStyle name="20% - 강조색4 9 2 2 3" xfId="2237"/>
    <cellStyle name="20% - 강조색4 9 2 2 3 2" xfId="5457"/>
    <cellStyle name="20% - 강조색4 9 2 2 4" xfId="3083"/>
    <cellStyle name="20% - 강조색4 9 2 2 4 2" xfId="6303"/>
    <cellStyle name="20% - 강조색4 9 2 2 5" xfId="4046"/>
    <cellStyle name="20% - 강조색4 9 2 3" xfId="1672"/>
    <cellStyle name="20% - 강조색4 9 2 3 2" xfId="2518"/>
    <cellStyle name="20% - 강조색4 9 2 3 2 2" xfId="5738"/>
    <cellStyle name="20% - 강조색4 9 2 3 3" xfId="3364"/>
    <cellStyle name="20% - 강조색4 9 2 3 3 2" xfId="6584"/>
    <cellStyle name="20% - 강조색4 9 2 3 4" xfId="4892"/>
    <cellStyle name="20% - 강조색4 9 2 4" xfId="1107"/>
    <cellStyle name="20% - 강조색4 9 2 4 2" xfId="4328"/>
    <cellStyle name="20% - 강조색4 9 2 5" xfId="1954"/>
    <cellStyle name="20% - 강조색4 9 2 5 2" xfId="5174"/>
    <cellStyle name="20% - 강조색4 9 2 6" xfId="2800"/>
    <cellStyle name="20% - 강조색4 9 2 6 2" xfId="6020"/>
    <cellStyle name="20% - 강조색4 9 2 7" xfId="3763"/>
    <cellStyle name="20% - 강조색4 9 3" xfId="682"/>
    <cellStyle name="20% - 강조색4 9 3 2" xfId="1249"/>
    <cellStyle name="20% - 강조색4 9 3 2 2" xfId="4470"/>
    <cellStyle name="20% - 강조색4 9 3 3" xfId="2096"/>
    <cellStyle name="20% - 강조색4 9 3 3 2" xfId="5316"/>
    <cellStyle name="20% - 강조색4 9 3 4" xfId="2942"/>
    <cellStyle name="20% - 강조색4 9 3 4 2" xfId="6162"/>
    <cellStyle name="20% - 강조색4 9 3 5" xfId="3905"/>
    <cellStyle name="20% - 강조색4 9 4" xfId="1531"/>
    <cellStyle name="20% - 강조색4 9 4 2" xfId="2377"/>
    <cellStyle name="20% - 강조색4 9 4 2 2" xfId="5597"/>
    <cellStyle name="20% - 강조색4 9 4 3" xfId="3223"/>
    <cellStyle name="20% - 강조색4 9 4 3 2" xfId="6443"/>
    <cellStyle name="20% - 강조색4 9 4 4" xfId="4751"/>
    <cellStyle name="20% - 강조색4 9 5" xfId="966"/>
    <cellStyle name="20% - 강조색4 9 5 2" xfId="4187"/>
    <cellStyle name="20% - 강조색4 9 6" xfId="1813"/>
    <cellStyle name="20% - 강조색4 9 6 2" xfId="5033"/>
    <cellStyle name="20% - 강조색4 9 7" xfId="2659"/>
    <cellStyle name="20% - 강조색4 9 7 2" xfId="5879"/>
    <cellStyle name="20% - 강조색4 9 8" xfId="3622"/>
    <cellStyle name="20% - 강조색5" xfId="55" builtinId="46" customBuiltin="1"/>
    <cellStyle name="20% - 강조색5 10" xfId="218"/>
    <cellStyle name="20% - 강조색5 10 2" xfId="556"/>
    <cellStyle name="20% - 강조색5 10 2 2" xfId="839"/>
    <cellStyle name="20% - 강조색5 10 2 2 2" xfId="1406"/>
    <cellStyle name="20% - 강조색5 10 2 2 2 2" xfId="4627"/>
    <cellStyle name="20% - 강조색5 10 2 2 3" xfId="2253"/>
    <cellStyle name="20% - 강조색5 10 2 2 3 2" xfId="5473"/>
    <cellStyle name="20% - 강조색5 10 2 2 4" xfId="3099"/>
    <cellStyle name="20% - 강조색5 10 2 2 4 2" xfId="6319"/>
    <cellStyle name="20% - 강조색5 10 2 2 5" xfId="4062"/>
    <cellStyle name="20% - 강조색5 10 2 3" xfId="1688"/>
    <cellStyle name="20% - 강조색5 10 2 3 2" xfId="2534"/>
    <cellStyle name="20% - 강조색5 10 2 3 2 2" xfId="5754"/>
    <cellStyle name="20% - 강조색5 10 2 3 3" xfId="3380"/>
    <cellStyle name="20% - 강조색5 10 2 3 3 2" xfId="6600"/>
    <cellStyle name="20% - 강조색5 10 2 3 4" xfId="4908"/>
    <cellStyle name="20% - 강조색5 10 2 4" xfId="1123"/>
    <cellStyle name="20% - 강조색5 10 2 4 2" xfId="4344"/>
    <cellStyle name="20% - 강조색5 10 2 5" xfId="1970"/>
    <cellStyle name="20% - 강조색5 10 2 5 2" xfId="5190"/>
    <cellStyle name="20% - 강조색5 10 2 6" xfId="2816"/>
    <cellStyle name="20% - 강조색5 10 2 6 2" xfId="6036"/>
    <cellStyle name="20% - 강조색5 10 2 7" xfId="3779"/>
    <cellStyle name="20% - 강조색5 10 3" xfId="698"/>
    <cellStyle name="20% - 강조색5 10 3 2" xfId="1265"/>
    <cellStyle name="20% - 강조색5 10 3 2 2" xfId="4486"/>
    <cellStyle name="20% - 강조색5 10 3 3" xfId="2112"/>
    <cellStyle name="20% - 강조색5 10 3 3 2" xfId="5332"/>
    <cellStyle name="20% - 강조색5 10 3 4" xfId="2958"/>
    <cellStyle name="20% - 강조색5 10 3 4 2" xfId="6178"/>
    <cellStyle name="20% - 강조색5 10 3 5" xfId="3921"/>
    <cellStyle name="20% - 강조색5 10 4" xfId="1547"/>
    <cellStyle name="20% - 강조색5 10 4 2" xfId="2393"/>
    <cellStyle name="20% - 강조색5 10 4 2 2" xfId="5613"/>
    <cellStyle name="20% - 강조색5 10 4 3" xfId="3239"/>
    <cellStyle name="20% - 강조색5 10 4 3 2" xfId="6459"/>
    <cellStyle name="20% - 강조색5 10 4 4" xfId="4767"/>
    <cellStyle name="20% - 강조색5 10 5" xfId="982"/>
    <cellStyle name="20% - 강조색5 10 5 2" xfId="4203"/>
    <cellStyle name="20% - 강조색5 10 6" xfId="1829"/>
    <cellStyle name="20% - 강조색5 10 6 2" xfId="5049"/>
    <cellStyle name="20% - 강조색5 10 7" xfId="2675"/>
    <cellStyle name="20% - 강조색5 10 7 2" xfId="5895"/>
    <cellStyle name="20% - 강조색5 10 8" xfId="3638"/>
    <cellStyle name="20% - 강조색5 11" xfId="424"/>
    <cellStyle name="20% - 강조색5 11 2" xfId="711"/>
    <cellStyle name="20% - 강조색5 11 2 2" xfId="1278"/>
    <cellStyle name="20% - 강조색5 11 2 2 2" xfId="4499"/>
    <cellStyle name="20% - 강조색5 11 2 3" xfId="2125"/>
    <cellStyle name="20% - 강조색5 11 2 3 2" xfId="5345"/>
    <cellStyle name="20% - 강조색5 11 2 4" xfId="2971"/>
    <cellStyle name="20% - 강조색5 11 2 4 2" xfId="6191"/>
    <cellStyle name="20% - 강조색5 11 2 5" xfId="3934"/>
    <cellStyle name="20% - 강조색5 11 3" xfId="1560"/>
    <cellStyle name="20% - 강조색5 11 3 2" xfId="2406"/>
    <cellStyle name="20% - 강조색5 11 3 2 2" xfId="5626"/>
    <cellStyle name="20% - 강조색5 11 3 3" xfId="3252"/>
    <cellStyle name="20% - 강조색5 11 3 3 2" xfId="6472"/>
    <cellStyle name="20% - 강조색5 11 3 4" xfId="4780"/>
    <cellStyle name="20% - 강조색5 11 4" xfId="995"/>
    <cellStyle name="20% - 강조색5 11 4 2" xfId="4216"/>
    <cellStyle name="20% - 강조색5 11 5" xfId="1842"/>
    <cellStyle name="20% - 강조색5 11 5 2" xfId="5062"/>
    <cellStyle name="20% - 강조색5 11 6" xfId="2688"/>
    <cellStyle name="20% - 강조색5 11 6 2" xfId="5908"/>
    <cellStyle name="20% - 강조색5 11 7" xfId="3651"/>
    <cellStyle name="20% - 강조색5 12" xfId="570"/>
    <cellStyle name="20% - 강조색5 12 2" xfId="1137"/>
    <cellStyle name="20% - 강조색5 12 2 2" xfId="4358"/>
    <cellStyle name="20% - 강조색5 12 3" xfId="1984"/>
    <cellStyle name="20% - 강조색5 12 3 2" xfId="5204"/>
    <cellStyle name="20% - 강조색5 12 4" xfId="2830"/>
    <cellStyle name="20% - 강조색5 12 4 2" xfId="6050"/>
    <cellStyle name="20% - 강조색5 12 5" xfId="3793"/>
    <cellStyle name="20% - 강조색5 13" xfId="1419"/>
    <cellStyle name="20% - 강조색5 13 2" xfId="2265"/>
    <cellStyle name="20% - 강조색5 13 2 2" xfId="5485"/>
    <cellStyle name="20% - 강조색5 13 3" xfId="3111"/>
    <cellStyle name="20% - 강조색5 13 3 2" xfId="6331"/>
    <cellStyle name="20% - 강조색5 13 4" xfId="4639"/>
    <cellStyle name="20% - 강조색5 14" xfId="852"/>
    <cellStyle name="20% - 강조색5 14 2" xfId="4075"/>
    <cellStyle name="20% - 강조색5 15" xfId="1701"/>
    <cellStyle name="20% - 강조색5 15 2" xfId="4921"/>
    <cellStyle name="20% - 강조색5 16" xfId="2547"/>
    <cellStyle name="20% - 강조색5 16 2" xfId="5767"/>
    <cellStyle name="20% - 강조색5 17" xfId="3395"/>
    <cellStyle name="20% - 강조색5 17 2" xfId="6615"/>
    <cellStyle name="20% - 강조색5 18" xfId="3510"/>
    <cellStyle name="20% - 강조색5 19" xfId="6629"/>
    <cellStyle name="20% - 강조색5 2" xfId="106"/>
    <cellStyle name="20% - 강조색5 2 2" xfId="290"/>
    <cellStyle name="20% - 강조색5 2 3" xfId="442"/>
    <cellStyle name="20% - 강조색5 2 3 2" xfId="727"/>
    <cellStyle name="20% - 강조색5 2 3 2 2" xfId="1294"/>
    <cellStyle name="20% - 강조색5 2 3 2 2 2" xfId="4515"/>
    <cellStyle name="20% - 강조색5 2 3 2 3" xfId="2141"/>
    <cellStyle name="20% - 강조색5 2 3 2 3 2" xfId="5361"/>
    <cellStyle name="20% - 강조색5 2 3 2 4" xfId="2987"/>
    <cellStyle name="20% - 강조색5 2 3 2 4 2" xfId="6207"/>
    <cellStyle name="20% - 강조색5 2 3 2 5" xfId="3950"/>
    <cellStyle name="20% - 강조색5 2 3 3" xfId="1576"/>
    <cellStyle name="20% - 강조색5 2 3 3 2" xfId="2422"/>
    <cellStyle name="20% - 강조색5 2 3 3 2 2" xfId="5642"/>
    <cellStyle name="20% - 강조색5 2 3 3 3" xfId="3268"/>
    <cellStyle name="20% - 강조색5 2 3 3 3 2" xfId="6488"/>
    <cellStyle name="20% - 강조색5 2 3 3 4" xfId="4796"/>
    <cellStyle name="20% - 강조색5 2 3 4" xfId="1011"/>
    <cellStyle name="20% - 강조색5 2 3 4 2" xfId="4232"/>
    <cellStyle name="20% - 강조색5 2 3 5" xfId="1858"/>
    <cellStyle name="20% - 강조색5 2 3 5 2" xfId="5078"/>
    <cellStyle name="20% - 강조색5 2 3 6" xfId="2704"/>
    <cellStyle name="20% - 강조색5 2 3 6 2" xfId="5924"/>
    <cellStyle name="20% - 강조색5 2 3 7" xfId="3667"/>
    <cellStyle name="20% - 강조색5 2 4" xfId="586"/>
    <cellStyle name="20% - 강조색5 2 4 2" xfId="1153"/>
    <cellStyle name="20% - 강조색5 2 4 2 2" xfId="4374"/>
    <cellStyle name="20% - 강조색5 2 4 3" xfId="2000"/>
    <cellStyle name="20% - 강조색5 2 4 3 2" xfId="5220"/>
    <cellStyle name="20% - 강조색5 2 4 4" xfId="2846"/>
    <cellStyle name="20% - 강조색5 2 4 4 2" xfId="6066"/>
    <cellStyle name="20% - 강조색5 2 4 5" xfId="3809"/>
    <cellStyle name="20% - 강조색5 2 5" xfId="1435"/>
    <cellStyle name="20% - 강조색5 2 5 2" xfId="2281"/>
    <cellStyle name="20% - 강조색5 2 5 2 2" xfId="5501"/>
    <cellStyle name="20% - 강조색5 2 5 3" xfId="3127"/>
    <cellStyle name="20% - 강조색5 2 5 3 2" xfId="6347"/>
    <cellStyle name="20% - 강조색5 2 5 4" xfId="4655"/>
    <cellStyle name="20% - 강조색5 2 6" xfId="870"/>
    <cellStyle name="20% - 강조색5 2 6 2" xfId="4091"/>
    <cellStyle name="20% - 강조색5 2 7" xfId="1717"/>
    <cellStyle name="20% - 강조색5 2 7 2" xfId="4937"/>
    <cellStyle name="20% - 강조색5 2 8" xfId="2563"/>
    <cellStyle name="20% - 강조색5 2 8 2" xfId="5783"/>
    <cellStyle name="20% - 강조색5 2 9" xfId="3526"/>
    <cellStyle name="20% - 강조색5 3" xfId="120"/>
    <cellStyle name="20% - 강조색5 3 2" xfId="291"/>
    <cellStyle name="20% - 강조색5 3 3" xfId="456"/>
    <cellStyle name="20% - 강조색5 3 3 2" xfId="741"/>
    <cellStyle name="20% - 강조색5 3 3 2 2" xfId="1308"/>
    <cellStyle name="20% - 강조색5 3 3 2 2 2" xfId="4529"/>
    <cellStyle name="20% - 강조색5 3 3 2 3" xfId="2155"/>
    <cellStyle name="20% - 강조색5 3 3 2 3 2" xfId="5375"/>
    <cellStyle name="20% - 강조색5 3 3 2 4" xfId="3001"/>
    <cellStyle name="20% - 강조색5 3 3 2 4 2" xfId="6221"/>
    <cellStyle name="20% - 강조색5 3 3 2 5" xfId="3964"/>
    <cellStyle name="20% - 강조색5 3 3 3" xfId="1590"/>
    <cellStyle name="20% - 강조색5 3 3 3 2" xfId="2436"/>
    <cellStyle name="20% - 강조색5 3 3 3 2 2" xfId="5656"/>
    <cellStyle name="20% - 강조색5 3 3 3 3" xfId="3282"/>
    <cellStyle name="20% - 강조색5 3 3 3 3 2" xfId="6502"/>
    <cellStyle name="20% - 강조색5 3 3 3 4" xfId="4810"/>
    <cellStyle name="20% - 강조색5 3 3 4" xfId="1025"/>
    <cellStyle name="20% - 강조색5 3 3 4 2" xfId="4246"/>
    <cellStyle name="20% - 강조색5 3 3 5" xfId="1872"/>
    <cellStyle name="20% - 강조색5 3 3 5 2" xfId="5092"/>
    <cellStyle name="20% - 강조색5 3 3 6" xfId="2718"/>
    <cellStyle name="20% - 강조색5 3 3 6 2" xfId="5938"/>
    <cellStyle name="20% - 강조색5 3 3 7" xfId="3681"/>
    <cellStyle name="20% - 강조색5 3 4" xfId="600"/>
    <cellStyle name="20% - 강조색5 3 4 2" xfId="1167"/>
    <cellStyle name="20% - 강조색5 3 4 2 2" xfId="4388"/>
    <cellStyle name="20% - 강조색5 3 4 3" xfId="2014"/>
    <cellStyle name="20% - 강조색5 3 4 3 2" xfId="5234"/>
    <cellStyle name="20% - 강조색5 3 4 4" xfId="2860"/>
    <cellStyle name="20% - 강조색5 3 4 4 2" xfId="6080"/>
    <cellStyle name="20% - 강조색5 3 4 5" xfId="3823"/>
    <cellStyle name="20% - 강조색5 3 5" xfId="1449"/>
    <cellStyle name="20% - 강조색5 3 5 2" xfId="2295"/>
    <cellStyle name="20% - 강조색5 3 5 2 2" xfId="5515"/>
    <cellStyle name="20% - 강조색5 3 5 3" xfId="3141"/>
    <cellStyle name="20% - 강조색5 3 5 3 2" xfId="6361"/>
    <cellStyle name="20% - 강조색5 3 5 4" xfId="4669"/>
    <cellStyle name="20% - 강조색5 3 6" xfId="884"/>
    <cellStyle name="20% - 강조색5 3 6 2" xfId="4105"/>
    <cellStyle name="20% - 강조색5 3 7" xfId="1731"/>
    <cellStyle name="20% - 강조색5 3 7 2" xfId="4951"/>
    <cellStyle name="20% - 강조색5 3 8" xfId="2577"/>
    <cellStyle name="20% - 강조색5 3 8 2" xfId="5797"/>
    <cellStyle name="20% - 강조색5 3 9" xfId="3540"/>
    <cellStyle name="20% - 강조색5 4" xfId="134"/>
    <cellStyle name="20% - 강조색5 4 2" xfId="292"/>
    <cellStyle name="20% - 강조색5 4 3" xfId="470"/>
    <cellStyle name="20% - 강조색5 4 3 2" xfId="755"/>
    <cellStyle name="20% - 강조색5 4 3 2 2" xfId="1322"/>
    <cellStyle name="20% - 강조색5 4 3 2 2 2" xfId="4543"/>
    <cellStyle name="20% - 강조색5 4 3 2 3" xfId="2169"/>
    <cellStyle name="20% - 강조색5 4 3 2 3 2" xfId="5389"/>
    <cellStyle name="20% - 강조색5 4 3 2 4" xfId="3015"/>
    <cellStyle name="20% - 강조색5 4 3 2 4 2" xfId="6235"/>
    <cellStyle name="20% - 강조색5 4 3 2 5" xfId="3978"/>
    <cellStyle name="20% - 강조색5 4 3 3" xfId="1604"/>
    <cellStyle name="20% - 강조색5 4 3 3 2" xfId="2450"/>
    <cellStyle name="20% - 강조색5 4 3 3 2 2" xfId="5670"/>
    <cellStyle name="20% - 강조색5 4 3 3 3" xfId="3296"/>
    <cellStyle name="20% - 강조색5 4 3 3 3 2" xfId="6516"/>
    <cellStyle name="20% - 강조색5 4 3 3 4" xfId="4824"/>
    <cellStyle name="20% - 강조색5 4 3 4" xfId="1039"/>
    <cellStyle name="20% - 강조색5 4 3 4 2" xfId="4260"/>
    <cellStyle name="20% - 강조색5 4 3 5" xfId="1886"/>
    <cellStyle name="20% - 강조색5 4 3 5 2" xfId="5106"/>
    <cellStyle name="20% - 강조색5 4 3 6" xfId="2732"/>
    <cellStyle name="20% - 강조색5 4 3 6 2" xfId="5952"/>
    <cellStyle name="20% - 강조색5 4 3 7" xfId="3695"/>
    <cellStyle name="20% - 강조색5 4 4" xfId="614"/>
    <cellStyle name="20% - 강조색5 4 4 2" xfId="1181"/>
    <cellStyle name="20% - 강조색5 4 4 2 2" xfId="4402"/>
    <cellStyle name="20% - 강조색5 4 4 3" xfId="2028"/>
    <cellStyle name="20% - 강조색5 4 4 3 2" xfId="5248"/>
    <cellStyle name="20% - 강조색5 4 4 4" xfId="2874"/>
    <cellStyle name="20% - 강조색5 4 4 4 2" xfId="6094"/>
    <cellStyle name="20% - 강조색5 4 4 5" xfId="3837"/>
    <cellStyle name="20% - 강조색5 4 5" xfId="1463"/>
    <cellStyle name="20% - 강조색5 4 5 2" xfId="2309"/>
    <cellStyle name="20% - 강조색5 4 5 2 2" xfId="5529"/>
    <cellStyle name="20% - 강조색5 4 5 3" xfId="3155"/>
    <cellStyle name="20% - 강조색5 4 5 3 2" xfId="6375"/>
    <cellStyle name="20% - 강조색5 4 5 4" xfId="4683"/>
    <cellStyle name="20% - 강조색5 4 6" xfId="898"/>
    <cellStyle name="20% - 강조색5 4 6 2" xfId="4119"/>
    <cellStyle name="20% - 강조색5 4 7" xfId="1745"/>
    <cellStyle name="20% - 강조색5 4 7 2" xfId="4965"/>
    <cellStyle name="20% - 강조색5 4 8" xfId="2591"/>
    <cellStyle name="20% - 강조색5 4 8 2" xfId="5811"/>
    <cellStyle name="20% - 강조색5 4 9" xfId="3554"/>
    <cellStyle name="20% - 강조색5 5" xfId="148"/>
    <cellStyle name="20% - 강조색5 5 2" xfId="293"/>
    <cellStyle name="20% - 강조색5 5 3" xfId="484"/>
    <cellStyle name="20% - 강조색5 5 3 2" xfId="769"/>
    <cellStyle name="20% - 강조색5 5 3 2 2" xfId="1336"/>
    <cellStyle name="20% - 강조색5 5 3 2 2 2" xfId="4557"/>
    <cellStyle name="20% - 강조색5 5 3 2 3" xfId="2183"/>
    <cellStyle name="20% - 강조색5 5 3 2 3 2" xfId="5403"/>
    <cellStyle name="20% - 강조색5 5 3 2 4" xfId="3029"/>
    <cellStyle name="20% - 강조색5 5 3 2 4 2" xfId="6249"/>
    <cellStyle name="20% - 강조색5 5 3 2 5" xfId="3992"/>
    <cellStyle name="20% - 강조색5 5 3 3" xfId="1618"/>
    <cellStyle name="20% - 강조색5 5 3 3 2" xfId="2464"/>
    <cellStyle name="20% - 강조색5 5 3 3 2 2" xfId="5684"/>
    <cellStyle name="20% - 강조색5 5 3 3 3" xfId="3310"/>
    <cellStyle name="20% - 강조색5 5 3 3 3 2" xfId="6530"/>
    <cellStyle name="20% - 강조색5 5 3 3 4" xfId="4838"/>
    <cellStyle name="20% - 강조색5 5 3 4" xfId="1053"/>
    <cellStyle name="20% - 강조색5 5 3 4 2" xfId="4274"/>
    <cellStyle name="20% - 강조색5 5 3 5" xfId="1900"/>
    <cellStyle name="20% - 강조색5 5 3 5 2" xfId="5120"/>
    <cellStyle name="20% - 강조색5 5 3 6" xfId="2746"/>
    <cellStyle name="20% - 강조색5 5 3 6 2" xfId="5966"/>
    <cellStyle name="20% - 강조색5 5 3 7" xfId="3709"/>
    <cellStyle name="20% - 강조색5 5 4" xfId="628"/>
    <cellStyle name="20% - 강조색5 5 4 2" xfId="1195"/>
    <cellStyle name="20% - 강조색5 5 4 2 2" xfId="4416"/>
    <cellStyle name="20% - 강조색5 5 4 3" xfId="2042"/>
    <cellStyle name="20% - 강조색5 5 4 3 2" xfId="5262"/>
    <cellStyle name="20% - 강조색5 5 4 4" xfId="2888"/>
    <cellStyle name="20% - 강조색5 5 4 4 2" xfId="6108"/>
    <cellStyle name="20% - 강조색5 5 4 5" xfId="3851"/>
    <cellStyle name="20% - 강조색5 5 5" xfId="1477"/>
    <cellStyle name="20% - 강조색5 5 5 2" xfId="2323"/>
    <cellStyle name="20% - 강조색5 5 5 2 2" xfId="5543"/>
    <cellStyle name="20% - 강조색5 5 5 3" xfId="3169"/>
    <cellStyle name="20% - 강조색5 5 5 3 2" xfId="6389"/>
    <cellStyle name="20% - 강조색5 5 5 4" xfId="4697"/>
    <cellStyle name="20% - 강조색5 5 6" xfId="912"/>
    <cellStyle name="20% - 강조색5 5 6 2" xfId="4133"/>
    <cellStyle name="20% - 강조색5 5 7" xfId="1759"/>
    <cellStyle name="20% - 강조색5 5 7 2" xfId="4979"/>
    <cellStyle name="20% - 강조색5 5 8" xfId="2605"/>
    <cellStyle name="20% - 강조색5 5 8 2" xfId="5825"/>
    <cellStyle name="20% - 강조색5 5 9" xfId="3568"/>
    <cellStyle name="20% - 강조색5 6" xfId="162"/>
    <cellStyle name="20% - 강조색5 6 2" xfId="498"/>
    <cellStyle name="20% - 강조색5 6 2 2" xfId="783"/>
    <cellStyle name="20% - 강조색5 6 2 2 2" xfId="1350"/>
    <cellStyle name="20% - 강조색5 6 2 2 2 2" xfId="4571"/>
    <cellStyle name="20% - 강조색5 6 2 2 3" xfId="2197"/>
    <cellStyle name="20% - 강조색5 6 2 2 3 2" xfId="5417"/>
    <cellStyle name="20% - 강조색5 6 2 2 4" xfId="3043"/>
    <cellStyle name="20% - 강조색5 6 2 2 4 2" xfId="6263"/>
    <cellStyle name="20% - 강조색5 6 2 2 5" xfId="4006"/>
    <cellStyle name="20% - 강조색5 6 2 3" xfId="1632"/>
    <cellStyle name="20% - 강조색5 6 2 3 2" xfId="2478"/>
    <cellStyle name="20% - 강조색5 6 2 3 2 2" xfId="5698"/>
    <cellStyle name="20% - 강조색5 6 2 3 3" xfId="3324"/>
    <cellStyle name="20% - 강조색5 6 2 3 3 2" xfId="6544"/>
    <cellStyle name="20% - 강조색5 6 2 3 4" xfId="4852"/>
    <cellStyle name="20% - 강조색5 6 2 4" xfId="1067"/>
    <cellStyle name="20% - 강조색5 6 2 4 2" xfId="4288"/>
    <cellStyle name="20% - 강조색5 6 2 5" xfId="1914"/>
    <cellStyle name="20% - 강조색5 6 2 5 2" xfId="5134"/>
    <cellStyle name="20% - 강조색5 6 2 6" xfId="2760"/>
    <cellStyle name="20% - 강조색5 6 2 6 2" xfId="5980"/>
    <cellStyle name="20% - 강조색5 6 2 7" xfId="3723"/>
    <cellStyle name="20% - 강조색5 6 3" xfId="642"/>
    <cellStyle name="20% - 강조색5 6 3 2" xfId="1209"/>
    <cellStyle name="20% - 강조색5 6 3 2 2" xfId="4430"/>
    <cellStyle name="20% - 강조색5 6 3 3" xfId="2056"/>
    <cellStyle name="20% - 강조색5 6 3 3 2" xfId="5276"/>
    <cellStyle name="20% - 강조색5 6 3 4" xfId="2902"/>
    <cellStyle name="20% - 강조색5 6 3 4 2" xfId="6122"/>
    <cellStyle name="20% - 강조색5 6 3 5" xfId="3865"/>
    <cellStyle name="20% - 강조색5 6 4" xfId="1491"/>
    <cellStyle name="20% - 강조색5 6 4 2" xfId="2337"/>
    <cellStyle name="20% - 강조색5 6 4 2 2" xfId="5557"/>
    <cellStyle name="20% - 강조색5 6 4 3" xfId="3183"/>
    <cellStyle name="20% - 강조색5 6 4 3 2" xfId="6403"/>
    <cellStyle name="20% - 강조색5 6 4 4" xfId="4711"/>
    <cellStyle name="20% - 강조색5 6 5" xfId="926"/>
    <cellStyle name="20% - 강조색5 6 5 2" xfId="4147"/>
    <cellStyle name="20% - 강조색5 6 6" xfId="1773"/>
    <cellStyle name="20% - 강조색5 6 6 2" xfId="4993"/>
    <cellStyle name="20% - 강조색5 6 7" xfId="2619"/>
    <cellStyle name="20% - 강조색5 6 7 2" xfId="5839"/>
    <cellStyle name="20% - 강조색5 6 8" xfId="3582"/>
    <cellStyle name="20% - 강조색5 7" xfId="176"/>
    <cellStyle name="20% - 강조색5 7 2" xfId="512"/>
    <cellStyle name="20% - 강조색5 7 2 2" xfId="797"/>
    <cellStyle name="20% - 강조색5 7 2 2 2" xfId="1364"/>
    <cellStyle name="20% - 강조색5 7 2 2 2 2" xfId="4585"/>
    <cellStyle name="20% - 강조색5 7 2 2 3" xfId="2211"/>
    <cellStyle name="20% - 강조색5 7 2 2 3 2" xfId="5431"/>
    <cellStyle name="20% - 강조색5 7 2 2 4" xfId="3057"/>
    <cellStyle name="20% - 강조색5 7 2 2 4 2" xfId="6277"/>
    <cellStyle name="20% - 강조색5 7 2 2 5" xfId="4020"/>
    <cellStyle name="20% - 강조색5 7 2 3" xfId="1646"/>
    <cellStyle name="20% - 강조색5 7 2 3 2" xfId="2492"/>
    <cellStyle name="20% - 강조색5 7 2 3 2 2" xfId="5712"/>
    <cellStyle name="20% - 강조색5 7 2 3 3" xfId="3338"/>
    <cellStyle name="20% - 강조색5 7 2 3 3 2" xfId="6558"/>
    <cellStyle name="20% - 강조색5 7 2 3 4" xfId="4866"/>
    <cellStyle name="20% - 강조색5 7 2 4" xfId="1081"/>
    <cellStyle name="20% - 강조색5 7 2 4 2" xfId="4302"/>
    <cellStyle name="20% - 강조색5 7 2 5" xfId="1928"/>
    <cellStyle name="20% - 강조색5 7 2 5 2" xfId="5148"/>
    <cellStyle name="20% - 강조색5 7 2 6" xfId="2774"/>
    <cellStyle name="20% - 강조색5 7 2 6 2" xfId="5994"/>
    <cellStyle name="20% - 강조색5 7 2 7" xfId="3737"/>
    <cellStyle name="20% - 강조색5 7 3" xfId="656"/>
    <cellStyle name="20% - 강조색5 7 3 2" xfId="1223"/>
    <cellStyle name="20% - 강조색5 7 3 2 2" xfId="4444"/>
    <cellStyle name="20% - 강조색5 7 3 3" xfId="2070"/>
    <cellStyle name="20% - 강조색5 7 3 3 2" xfId="5290"/>
    <cellStyle name="20% - 강조색5 7 3 4" xfId="2916"/>
    <cellStyle name="20% - 강조색5 7 3 4 2" xfId="6136"/>
    <cellStyle name="20% - 강조색5 7 3 5" xfId="3879"/>
    <cellStyle name="20% - 강조색5 7 4" xfId="1505"/>
    <cellStyle name="20% - 강조색5 7 4 2" xfId="2351"/>
    <cellStyle name="20% - 강조색5 7 4 2 2" xfId="5571"/>
    <cellStyle name="20% - 강조색5 7 4 3" xfId="3197"/>
    <cellStyle name="20% - 강조색5 7 4 3 2" xfId="6417"/>
    <cellStyle name="20% - 강조색5 7 4 4" xfId="4725"/>
    <cellStyle name="20% - 강조색5 7 5" xfId="940"/>
    <cellStyle name="20% - 강조색5 7 5 2" xfId="4161"/>
    <cellStyle name="20% - 강조색5 7 6" xfId="1787"/>
    <cellStyle name="20% - 강조색5 7 6 2" xfId="5007"/>
    <cellStyle name="20% - 강조색5 7 7" xfId="2633"/>
    <cellStyle name="20% - 강조색5 7 7 2" xfId="5853"/>
    <cellStyle name="20% - 강조색5 7 8" xfId="3596"/>
    <cellStyle name="20% - 강조색5 8" xfId="190"/>
    <cellStyle name="20% - 강조색5 8 2" xfId="528"/>
    <cellStyle name="20% - 강조색5 8 2 2" xfId="811"/>
    <cellStyle name="20% - 강조색5 8 2 2 2" xfId="1378"/>
    <cellStyle name="20% - 강조색5 8 2 2 2 2" xfId="4599"/>
    <cellStyle name="20% - 강조색5 8 2 2 3" xfId="2225"/>
    <cellStyle name="20% - 강조색5 8 2 2 3 2" xfId="5445"/>
    <cellStyle name="20% - 강조색5 8 2 2 4" xfId="3071"/>
    <cellStyle name="20% - 강조색5 8 2 2 4 2" xfId="6291"/>
    <cellStyle name="20% - 강조색5 8 2 2 5" xfId="4034"/>
    <cellStyle name="20% - 강조색5 8 2 3" xfId="1660"/>
    <cellStyle name="20% - 강조색5 8 2 3 2" xfId="2506"/>
    <cellStyle name="20% - 강조색5 8 2 3 2 2" xfId="5726"/>
    <cellStyle name="20% - 강조색5 8 2 3 3" xfId="3352"/>
    <cellStyle name="20% - 강조색5 8 2 3 3 2" xfId="6572"/>
    <cellStyle name="20% - 강조색5 8 2 3 4" xfId="4880"/>
    <cellStyle name="20% - 강조색5 8 2 4" xfId="1095"/>
    <cellStyle name="20% - 강조색5 8 2 4 2" xfId="4316"/>
    <cellStyle name="20% - 강조색5 8 2 5" xfId="1942"/>
    <cellStyle name="20% - 강조색5 8 2 5 2" xfId="5162"/>
    <cellStyle name="20% - 강조색5 8 2 6" xfId="2788"/>
    <cellStyle name="20% - 강조색5 8 2 6 2" xfId="6008"/>
    <cellStyle name="20% - 강조색5 8 2 7" xfId="3751"/>
    <cellStyle name="20% - 강조색5 8 3" xfId="670"/>
    <cellStyle name="20% - 강조색5 8 3 2" xfId="1237"/>
    <cellStyle name="20% - 강조색5 8 3 2 2" xfId="4458"/>
    <cellStyle name="20% - 강조색5 8 3 3" xfId="2084"/>
    <cellStyle name="20% - 강조색5 8 3 3 2" xfId="5304"/>
    <cellStyle name="20% - 강조색5 8 3 4" xfId="2930"/>
    <cellStyle name="20% - 강조색5 8 3 4 2" xfId="6150"/>
    <cellStyle name="20% - 강조색5 8 3 5" xfId="3893"/>
    <cellStyle name="20% - 강조색5 8 4" xfId="1519"/>
    <cellStyle name="20% - 강조색5 8 4 2" xfId="2365"/>
    <cellStyle name="20% - 강조색5 8 4 2 2" xfId="5585"/>
    <cellStyle name="20% - 강조색5 8 4 3" xfId="3211"/>
    <cellStyle name="20% - 강조색5 8 4 3 2" xfId="6431"/>
    <cellStyle name="20% - 강조색5 8 4 4" xfId="4739"/>
    <cellStyle name="20% - 강조색5 8 5" xfId="954"/>
    <cellStyle name="20% - 강조색5 8 5 2" xfId="4175"/>
    <cellStyle name="20% - 강조색5 8 6" xfId="1801"/>
    <cellStyle name="20% - 강조색5 8 6 2" xfId="5021"/>
    <cellStyle name="20% - 강조색5 8 7" xfId="2647"/>
    <cellStyle name="20% - 강조색5 8 7 2" xfId="5867"/>
    <cellStyle name="20% - 강조색5 8 8" xfId="3610"/>
    <cellStyle name="20% - 강조색5 9" xfId="204"/>
    <cellStyle name="20% - 강조색5 9 2" xfId="542"/>
    <cellStyle name="20% - 강조색5 9 2 2" xfId="825"/>
    <cellStyle name="20% - 강조색5 9 2 2 2" xfId="1392"/>
    <cellStyle name="20% - 강조색5 9 2 2 2 2" xfId="4613"/>
    <cellStyle name="20% - 강조색5 9 2 2 3" xfId="2239"/>
    <cellStyle name="20% - 강조색5 9 2 2 3 2" xfId="5459"/>
    <cellStyle name="20% - 강조색5 9 2 2 4" xfId="3085"/>
    <cellStyle name="20% - 강조색5 9 2 2 4 2" xfId="6305"/>
    <cellStyle name="20% - 강조색5 9 2 2 5" xfId="4048"/>
    <cellStyle name="20% - 강조색5 9 2 3" xfId="1674"/>
    <cellStyle name="20% - 강조색5 9 2 3 2" xfId="2520"/>
    <cellStyle name="20% - 강조색5 9 2 3 2 2" xfId="5740"/>
    <cellStyle name="20% - 강조색5 9 2 3 3" xfId="3366"/>
    <cellStyle name="20% - 강조색5 9 2 3 3 2" xfId="6586"/>
    <cellStyle name="20% - 강조색5 9 2 3 4" xfId="4894"/>
    <cellStyle name="20% - 강조색5 9 2 4" xfId="1109"/>
    <cellStyle name="20% - 강조색5 9 2 4 2" xfId="4330"/>
    <cellStyle name="20% - 강조색5 9 2 5" xfId="1956"/>
    <cellStyle name="20% - 강조색5 9 2 5 2" xfId="5176"/>
    <cellStyle name="20% - 강조색5 9 2 6" xfId="2802"/>
    <cellStyle name="20% - 강조색5 9 2 6 2" xfId="6022"/>
    <cellStyle name="20% - 강조색5 9 2 7" xfId="3765"/>
    <cellStyle name="20% - 강조색5 9 3" xfId="684"/>
    <cellStyle name="20% - 강조색5 9 3 2" xfId="1251"/>
    <cellStyle name="20% - 강조색5 9 3 2 2" xfId="4472"/>
    <cellStyle name="20% - 강조색5 9 3 3" xfId="2098"/>
    <cellStyle name="20% - 강조색5 9 3 3 2" xfId="5318"/>
    <cellStyle name="20% - 강조색5 9 3 4" xfId="2944"/>
    <cellStyle name="20% - 강조색5 9 3 4 2" xfId="6164"/>
    <cellStyle name="20% - 강조색5 9 3 5" xfId="3907"/>
    <cellStyle name="20% - 강조색5 9 4" xfId="1533"/>
    <cellStyle name="20% - 강조색5 9 4 2" xfId="2379"/>
    <cellStyle name="20% - 강조색5 9 4 2 2" xfId="5599"/>
    <cellStyle name="20% - 강조색5 9 4 3" xfId="3225"/>
    <cellStyle name="20% - 강조색5 9 4 3 2" xfId="6445"/>
    <cellStyle name="20% - 강조색5 9 4 4" xfId="4753"/>
    <cellStyle name="20% - 강조색5 9 5" xfId="968"/>
    <cellStyle name="20% - 강조색5 9 5 2" xfId="4189"/>
    <cellStyle name="20% - 강조색5 9 6" xfId="1815"/>
    <cellStyle name="20% - 강조색5 9 6 2" xfId="5035"/>
    <cellStyle name="20% - 강조색5 9 7" xfId="2661"/>
    <cellStyle name="20% - 강조색5 9 7 2" xfId="5881"/>
    <cellStyle name="20% - 강조색5 9 8" xfId="3624"/>
    <cellStyle name="20% - 강조색6" xfId="59" builtinId="50" customBuiltin="1"/>
    <cellStyle name="20% - 강조색6 10" xfId="220"/>
    <cellStyle name="20% - 강조색6 10 2" xfId="558"/>
    <cellStyle name="20% - 강조색6 10 2 2" xfId="841"/>
    <cellStyle name="20% - 강조색6 10 2 2 2" xfId="1408"/>
    <cellStyle name="20% - 강조색6 10 2 2 2 2" xfId="4629"/>
    <cellStyle name="20% - 강조색6 10 2 2 3" xfId="2255"/>
    <cellStyle name="20% - 강조색6 10 2 2 3 2" xfId="5475"/>
    <cellStyle name="20% - 강조색6 10 2 2 4" xfId="3101"/>
    <cellStyle name="20% - 강조색6 10 2 2 4 2" xfId="6321"/>
    <cellStyle name="20% - 강조색6 10 2 2 5" xfId="4064"/>
    <cellStyle name="20% - 강조색6 10 2 3" xfId="1690"/>
    <cellStyle name="20% - 강조색6 10 2 3 2" xfId="2536"/>
    <cellStyle name="20% - 강조색6 10 2 3 2 2" xfId="5756"/>
    <cellStyle name="20% - 강조색6 10 2 3 3" xfId="3382"/>
    <cellStyle name="20% - 강조색6 10 2 3 3 2" xfId="6602"/>
    <cellStyle name="20% - 강조색6 10 2 3 4" xfId="4910"/>
    <cellStyle name="20% - 강조색6 10 2 4" xfId="1125"/>
    <cellStyle name="20% - 강조색6 10 2 4 2" xfId="4346"/>
    <cellStyle name="20% - 강조색6 10 2 5" xfId="1972"/>
    <cellStyle name="20% - 강조색6 10 2 5 2" xfId="5192"/>
    <cellStyle name="20% - 강조색6 10 2 6" xfId="2818"/>
    <cellStyle name="20% - 강조색6 10 2 6 2" xfId="6038"/>
    <cellStyle name="20% - 강조색6 10 2 7" xfId="3781"/>
    <cellStyle name="20% - 강조색6 10 3" xfId="700"/>
    <cellStyle name="20% - 강조색6 10 3 2" xfId="1267"/>
    <cellStyle name="20% - 강조색6 10 3 2 2" xfId="4488"/>
    <cellStyle name="20% - 강조색6 10 3 3" xfId="2114"/>
    <cellStyle name="20% - 강조색6 10 3 3 2" xfId="5334"/>
    <cellStyle name="20% - 강조색6 10 3 4" xfId="2960"/>
    <cellStyle name="20% - 강조색6 10 3 4 2" xfId="6180"/>
    <cellStyle name="20% - 강조색6 10 3 5" xfId="3923"/>
    <cellStyle name="20% - 강조색6 10 4" xfId="1549"/>
    <cellStyle name="20% - 강조색6 10 4 2" xfId="2395"/>
    <cellStyle name="20% - 강조색6 10 4 2 2" xfId="5615"/>
    <cellStyle name="20% - 강조색6 10 4 3" xfId="3241"/>
    <cellStyle name="20% - 강조색6 10 4 3 2" xfId="6461"/>
    <cellStyle name="20% - 강조색6 10 4 4" xfId="4769"/>
    <cellStyle name="20% - 강조색6 10 5" xfId="984"/>
    <cellStyle name="20% - 강조색6 10 5 2" xfId="4205"/>
    <cellStyle name="20% - 강조색6 10 6" xfId="1831"/>
    <cellStyle name="20% - 강조색6 10 6 2" xfId="5051"/>
    <cellStyle name="20% - 강조색6 10 7" xfId="2677"/>
    <cellStyle name="20% - 강조색6 10 7 2" xfId="5897"/>
    <cellStyle name="20% - 강조색6 10 8" xfId="3640"/>
    <cellStyle name="20% - 강조색6 11" xfId="426"/>
    <cellStyle name="20% - 강조색6 11 2" xfId="713"/>
    <cellStyle name="20% - 강조색6 11 2 2" xfId="1280"/>
    <cellStyle name="20% - 강조색6 11 2 2 2" xfId="4501"/>
    <cellStyle name="20% - 강조색6 11 2 3" xfId="2127"/>
    <cellStyle name="20% - 강조색6 11 2 3 2" xfId="5347"/>
    <cellStyle name="20% - 강조색6 11 2 4" xfId="2973"/>
    <cellStyle name="20% - 강조색6 11 2 4 2" xfId="6193"/>
    <cellStyle name="20% - 강조색6 11 2 5" xfId="3936"/>
    <cellStyle name="20% - 강조색6 11 3" xfId="1562"/>
    <cellStyle name="20% - 강조색6 11 3 2" xfId="2408"/>
    <cellStyle name="20% - 강조색6 11 3 2 2" xfId="5628"/>
    <cellStyle name="20% - 강조색6 11 3 3" xfId="3254"/>
    <cellStyle name="20% - 강조색6 11 3 3 2" xfId="6474"/>
    <cellStyle name="20% - 강조색6 11 3 4" xfId="4782"/>
    <cellStyle name="20% - 강조색6 11 4" xfId="997"/>
    <cellStyle name="20% - 강조색6 11 4 2" xfId="4218"/>
    <cellStyle name="20% - 강조색6 11 5" xfId="1844"/>
    <cellStyle name="20% - 강조색6 11 5 2" xfId="5064"/>
    <cellStyle name="20% - 강조색6 11 6" xfId="2690"/>
    <cellStyle name="20% - 강조색6 11 6 2" xfId="5910"/>
    <cellStyle name="20% - 강조색6 11 7" xfId="3653"/>
    <cellStyle name="20% - 강조색6 12" xfId="572"/>
    <cellStyle name="20% - 강조색6 12 2" xfId="1139"/>
    <cellStyle name="20% - 강조색6 12 2 2" xfId="4360"/>
    <cellStyle name="20% - 강조색6 12 3" xfId="1986"/>
    <cellStyle name="20% - 강조색6 12 3 2" xfId="5206"/>
    <cellStyle name="20% - 강조색6 12 4" xfId="2832"/>
    <cellStyle name="20% - 강조색6 12 4 2" xfId="6052"/>
    <cellStyle name="20% - 강조색6 12 5" xfId="3795"/>
    <cellStyle name="20% - 강조색6 13" xfId="1421"/>
    <cellStyle name="20% - 강조색6 13 2" xfId="2267"/>
    <cellStyle name="20% - 강조색6 13 2 2" xfId="5487"/>
    <cellStyle name="20% - 강조색6 13 3" xfId="3113"/>
    <cellStyle name="20% - 강조색6 13 3 2" xfId="6333"/>
    <cellStyle name="20% - 강조색6 13 4" xfId="4641"/>
    <cellStyle name="20% - 강조색6 14" xfId="854"/>
    <cellStyle name="20% - 강조색6 14 2" xfId="4077"/>
    <cellStyle name="20% - 강조색6 15" xfId="1703"/>
    <cellStyle name="20% - 강조색6 15 2" xfId="4923"/>
    <cellStyle name="20% - 강조색6 16" xfId="2549"/>
    <cellStyle name="20% - 강조색6 16 2" xfId="5769"/>
    <cellStyle name="20% - 강조색6 17" xfId="3397"/>
    <cellStyle name="20% - 강조색6 17 2" xfId="6617"/>
    <cellStyle name="20% - 강조색6 18" xfId="3512"/>
    <cellStyle name="20% - 강조색6 19" xfId="6631"/>
    <cellStyle name="20% - 강조색6 2" xfId="108"/>
    <cellStyle name="20% - 강조색6 2 2" xfId="294"/>
    <cellStyle name="20% - 강조색6 2 3" xfId="444"/>
    <cellStyle name="20% - 강조색6 2 3 2" xfId="729"/>
    <cellStyle name="20% - 강조색6 2 3 2 2" xfId="1296"/>
    <cellStyle name="20% - 강조색6 2 3 2 2 2" xfId="4517"/>
    <cellStyle name="20% - 강조색6 2 3 2 3" xfId="2143"/>
    <cellStyle name="20% - 강조색6 2 3 2 3 2" xfId="5363"/>
    <cellStyle name="20% - 강조색6 2 3 2 4" xfId="2989"/>
    <cellStyle name="20% - 강조색6 2 3 2 4 2" xfId="6209"/>
    <cellStyle name="20% - 강조색6 2 3 2 5" xfId="3952"/>
    <cellStyle name="20% - 강조색6 2 3 3" xfId="1578"/>
    <cellStyle name="20% - 강조색6 2 3 3 2" xfId="2424"/>
    <cellStyle name="20% - 강조색6 2 3 3 2 2" xfId="5644"/>
    <cellStyle name="20% - 강조색6 2 3 3 3" xfId="3270"/>
    <cellStyle name="20% - 강조색6 2 3 3 3 2" xfId="6490"/>
    <cellStyle name="20% - 강조색6 2 3 3 4" xfId="4798"/>
    <cellStyle name="20% - 강조색6 2 3 4" xfId="1013"/>
    <cellStyle name="20% - 강조색6 2 3 4 2" xfId="4234"/>
    <cellStyle name="20% - 강조색6 2 3 5" xfId="1860"/>
    <cellStyle name="20% - 강조색6 2 3 5 2" xfId="5080"/>
    <cellStyle name="20% - 강조색6 2 3 6" xfId="2706"/>
    <cellStyle name="20% - 강조색6 2 3 6 2" xfId="5926"/>
    <cellStyle name="20% - 강조색6 2 3 7" xfId="3669"/>
    <cellStyle name="20% - 강조색6 2 4" xfId="588"/>
    <cellStyle name="20% - 강조색6 2 4 2" xfId="1155"/>
    <cellStyle name="20% - 강조색6 2 4 2 2" xfId="4376"/>
    <cellStyle name="20% - 강조색6 2 4 3" xfId="2002"/>
    <cellStyle name="20% - 강조색6 2 4 3 2" xfId="5222"/>
    <cellStyle name="20% - 강조색6 2 4 4" xfId="2848"/>
    <cellStyle name="20% - 강조색6 2 4 4 2" xfId="6068"/>
    <cellStyle name="20% - 강조색6 2 4 5" xfId="3811"/>
    <cellStyle name="20% - 강조색6 2 5" xfId="1437"/>
    <cellStyle name="20% - 강조색6 2 5 2" xfId="2283"/>
    <cellStyle name="20% - 강조색6 2 5 2 2" xfId="5503"/>
    <cellStyle name="20% - 강조색6 2 5 3" xfId="3129"/>
    <cellStyle name="20% - 강조색6 2 5 3 2" xfId="6349"/>
    <cellStyle name="20% - 강조색6 2 5 4" xfId="4657"/>
    <cellStyle name="20% - 강조색6 2 6" xfId="872"/>
    <cellStyle name="20% - 강조색6 2 6 2" xfId="4093"/>
    <cellStyle name="20% - 강조색6 2 7" xfId="1719"/>
    <cellStyle name="20% - 강조색6 2 7 2" xfId="4939"/>
    <cellStyle name="20% - 강조색6 2 8" xfId="2565"/>
    <cellStyle name="20% - 강조색6 2 8 2" xfId="5785"/>
    <cellStyle name="20% - 강조색6 2 9" xfId="3528"/>
    <cellStyle name="20% - 강조색6 3" xfId="122"/>
    <cellStyle name="20% - 강조색6 3 2" xfId="295"/>
    <cellStyle name="20% - 강조색6 3 3" xfId="458"/>
    <cellStyle name="20% - 강조색6 3 3 2" xfId="743"/>
    <cellStyle name="20% - 강조색6 3 3 2 2" xfId="1310"/>
    <cellStyle name="20% - 강조색6 3 3 2 2 2" xfId="4531"/>
    <cellStyle name="20% - 강조색6 3 3 2 3" xfId="2157"/>
    <cellStyle name="20% - 강조색6 3 3 2 3 2" xfId="5377"/>
    <cellStyle name="20% - 강조색6 3 3 2 4" xfId="3003"/>
    <cellStyle name="20% - 강조색6 3 3 2 4 2" xfId="6223"/>
    <cellStyle name="20% - 강조색6 3 3 2 5" xfId="3966"/>
    <cellStyle name="20% - 강조색6 3 3 3" xfId="1592"/>
    <cellStyle name="20% - 강조색6 3 3 3 2" xfId="2438"/>
    <cellStyle name="20% - 강조색6 3 3 3 2 2" xfId="5658"/>
    <cellStyle name="20% - 강조색6 3 3 3 3" xfId="3284"/>
    <cellStyle name="20% - 강조색6 3 3 3 3 2" xfId="6504"/>
    <cellStyle name="20% - 강조색6 3 3 3 4" xfId="4812"/>
    <cellStyle name="20% - 강조색6 3 3 4" xfId="1027"/>
    <cellStyle name="20% - 강조색6 3 3 4 2" xfId="4248"/>
    <cellStyle name="20% - 강조색6 3 3 5" xfId="1874"/>
    <cellStyle name="20% - 강조색6 3 3 5 2" xfId="5094"/>
    <cellStyle name="20% - 강조색6 3 3 6" xfId="2720"/>
    <cellStyle name="20% - 강조색6 3 3 6 2" xfId="5940"/>
    <cellStyle name="20% - 강조색6 3 3 7" xfId="3683"/>
    <cellStyle name="20% - 강조색6 3 4" xfId="602"/>
    <cellStyle name="20% - 강조색6 3 4 2" xfId="1169"/>
    <cellStyle name="20% - 강조색6 3 4 2 2" xfId="4390"/>
    <cellStyle name="20% - 강조색6 3 4 3" xfId="2016"/>
    <cellStyle name="20% - 강조색6 3 4 3 2" xfId="5236"/>
    <cellStyle name="20% - 강조색6 3 4 4" xfId="2862"/>
    <cellStyle name="20% - 강조색6 3 4 4 2" xfId="6082"/>
    <cellStyle name="20% - 강조색6 3 4 5" xfId="3825"/>
    <cellStyle name="20% - 강조색6 3 5" xfId="1451"/>
    <cellStyle name="20% - 강조색6 3 5 2" xfId="2297"/>
    <cellStyle name="20% - 강조색6 3 5 2 2" xfId="5517"/>
    <cellStyle name="20% - 강조색6 3 5 3" xfId="3143"/>
    <cellStyle name="20% - 강조색6 3 5 3 2" xfId="6363"/>
    <cellStyle name="20% - 강조색6 3 5 4" xfId="4671"/>
    <cellStyle name="20% - 강조색6 3 6" xfId="886"/>
    <cellStyle name="20% - 강조색6 3 6 2" xfId="4107"/>
    <cellStyle name="20% - 강조색6 3 7" xfId="1733"/>
    <cellStyle name="20% - 강조색6 3 7 2" xfId="4953"/>
    <cellStyle name="20% - 강조색6 3 8" xfId="2579"/>
    <cellStyle name="20% - 강조색6 3 8 2" xfId="5799"/>
    <cellStyle name="20% - 강조색6 3 9" xfId="3542"/>
    <cellStyle name="20% - 강조색6 4" xfId="136"/>
    <cellStyle name="20% - 강조색6 4 2" xfId="296"/>
    <cellStyle name="20% - 강조색6 4 3" xfId="472"/>
    <cellStyle name="20% - 강조색6 4 3 2" xfId="757"/>
    <cellStyle name="20% - 강조색6 4 3 2 2" xfId="1324"/>
    <cellStyle name="20% - 강조색6 4 3 2 2 2" xfId="4545"/>
    <cellStyle name="20% - 강조색6 4 3 2 3" xfId="2171"/>
    <cellStyle name="20% - 강조색6 4 3 2 3 2" xfId="5391"/>
    <cellStyle name="20% - 강조색6 4 3 2 4" xfId="3017"/>
    <cellStyle name="20% - 강조색6 4 3 2 4 2" xfId="6237"/>
    <cellStyle name="20% - 강조색6 4 3 2 5" xfId="3980"/>
    <cellStyle name="20% - 강조색6 4 3 3" xfId="1606"/>
    <cellStyle name="20% - 강조색6 4 3 3 2" xfId="2452"/>
    <cellStyle name="20% - 강조색6 4 3 3 2 2" xfId="5672"/>
    <cellStyle name="20% - 강조색6 4 3 3 3" xfId="3298"/>
    <cellStyle name="20% - 강조색6 4 3 3 3 2" xfId="6518"/>
    <cellStyle name="20% - 강조색6 4 3 3 4" xfId="4826"/>
    <cellStyle name="20% - 강조색6 4 3 4" xfId="1041"/>
    <cellStyle name="20% - 강조색6 4 3 4 2" xfId="4262"/>
    <cellStyle name="20% - 강조색6 4 3 5" xfId="1888"/>
    <cellStyle name="20% - 강조색6 4 3 5 2" xfId="5108"/>
    <cellStyle name="20% - 강조색6 4 3 6" xfId="2734"/>
    <cellStyle name="20% - 강조색6 4 3 6 2" xfId="5954"/>
    <cellStyle name="20% - 강조색6 4 3 7" xfId="3697"/>
    <cellStyle name="20% - 강조색6 4 4" xfId="616"/>
    <cellStyle name="20% - 강조색6 4 4 2" xfId="1183"/>
    <cellStyle name="20% - 강조색6 4 4 2 2" xfId="4404"/>
    <cellStyle name="20% - 강조색6 4 4 3" xfId="2030"/>
    <cellStyle name="20% - 강조색6 4 4 3 2" xfId="5250"/>
    <cellStyle name="20% - 강조색6 4 4 4" xfId="2876"/>
    <cellStyle name="20% - 강조색6 4 4 4 2" xfId="6096"/>
    <cellStyle name="20% - 강조색6 4 4 5" xfId="3839"/>
    <cellStyle name="20% - 강조색6 4 5" xfId="1465"/>
    <cellStyle name="20% - 강조색6 4 5 2" xfId="2311"/>
    <cellStyle name="20% - 강조색6 4 5 2 2" xfId="5531"/>
    <cellStyle name="20% - 강조색6 4 5 3" xfId="3157"/>
    <cellStyle name="20% - 강조색6 4 5 3 2" xfId="6377"/>
    <cellStyle name="20% - 강조색6 4 5 4" xfId="4685"/>
    <cellStyle name="20% - 강조색6 4 6" xfId="900"/>
    <cellStyle name="20% - 강조색6 4 6 2" xfId="4121"/>
    <cellStyle name="20% - 강조색6 4 7" xfId="1747"/>
    <cellStyle name="20% - 강조색6 4 7 2" xfId="4967"/>
    <cellStyle name="20% - 강조색6 4 8" xfId="2593"/>
    <cellStyle name="20% - 강조색6 4 8 2" xfId="5813"/>
    <cellStyle name="20% - 강조색6 4 9" xfId="3556"/>
    <cellStyle name="20% - 강조색6 5" xfId="150"/>
    <cellStyle name="20% - 강조색6 5 2" xfId="297"/>
    <cellStyle name="20% - 강조색6 5 3" xfId="486"/>
    <cellStyle name="20% - 강조색6 5 3 2" xfId="771"/>
    <cellStyle name="20% - 강조색6 5 3 2 2" xfId="1338"/>
    <cellStyle name="20% - 강조색6 5 3 2 2 2" xfId="4559"/>
    <cellStyle name="20% - 강조색6 5 3 2 3" xfId="2185"/>
    <cellStyle name="20% - 강조색6 5 3 2 3 2" xfId="5405"/>
    <cellStyle name="20% - 강조색6 5 3 2 4" xfId="3031"/>
    <cellStyle name="20% - 강조색6 5 3 2 4 2" xfId="6251"/>
    <cellStyle name="20% - 강조색6 5 3 2 5" xfId="3994"/>
    <cellStyle name="20% - 강조색6 5 3 3" xfId="1620"/>
    <cellStyle name="20% - 강조색6 5 3 3 2" xfId="2466"/>
    <cellStyle name="20% - 강조색6 5 3 3 2 2" xfId="5686"/>
    <cellStyle name="20% - 강조색6 5 3 3 3" xfId="3312"/>
    <cellStyle name="20% - 강조색6 5 3 3 3 2" xfId="6532"/>
    <cellStyle name="20% - 강조색6 5 3 3 4" xfId="4840"/>
    <cellStyle name="20% - 강조색6 5 3 4" xfId="1055"/>
    <cellStyle name="20% - 강조색6 5 3 4 2" xfId="4276"/>
    <cellStyle name="20% - 강조색6 5 3 5" xfId="1902"/>
    <cellStyle name="20% - 강조색6 5 3 5 2" xfId="5122"/>
    <cellStyle name="20% - 강조색6 5 3 6" xfId="2748"/>
    <cellStyle name="20% - 강조색6 5 3 6 2" xfId="5968"/>
    <cellStyle name="20% - 강조색6 5 3 7" xfId="3711"/>
    <cellStyle name="20% - 강조색6 5 4" xfId="630"/>
    <cellStyle name="20% - 강조색6 5 4 2" xfId="1197"/>
    <cellStyle name="20% - 강조색6 5 4 2 2" xfId="4418"/>
    <cellStyle name="20% - 강조색6 5 4 3" xfId="2044"/>
    <cellStyle name="20% - 강조색6 5 4 3 2" xfId="5264"/>
    <cellStyle name="20% - 강조색6 5 4 4" xfId="2890"/>
    <cellStyle name="20% - 강조색6 5 4 4 2" xfId="6110"/>
    <cellStyle name="20% - 강조색6 5 4 5" xfId="3853"/>
    <cellStyle name="20% - 강조색6 5 5" xfId="1479"/>
    <cellStyle name="20% - 강조색6 5 5 2" xfId="2325"/>
    <cellStyle name="20% - 강조색6 5 5 2 2" xfId="5545"/>
    <cellStyle name="20% - 강조색6 5 5 3" xfId="3171"/>
    <cellStyle name="20% - 강조색6 5 5 3 2" xfId="6391"/>
    <cellStyle name="20% - 강조색6 5 5 4" xfId="4699"/>
    <cellStyle name="20% - 강조색6 5 6" xfId="914"/>
    <cellStyle name="20% - 강조색6 5 6 2" xfId="4135"/>
    <cellStyle name="20% - 강조색6 5 7" xfId="1761"/>
    <cellStyle name="20% - 강조색6 5 7 2" xfId="4981"/>
    <cellStyle name="20% - 강조색6 5 8" xfId="2607"/>
    <cellStyle name="20% - 강조색6 5 8 2" xfId="5827"/>
    <cellStyle name="20% - 강조색6 5 9" xfId="3570"/>
    <cellStyle name="20% - 강조색6 6" xfId="164"/>
    <cellStyle name="20% - 강조색6 6 2" xfId="500"/>
    <cellStyle name="20% - 강조색6 6 2 2" xfId="785"/>
    <cellStyle name="20% - 강조색6 6 2 2 2" xfId="1352"/>
    <cellStyle name="20% - 강조색6 6 2 2 2 2" xfId="4573"/>
    <cellStyle name="20% - 강조색6 6 2 2 3" xfId="2199"/>
    <cellStyle name="20% - 강조색6 6 2 2 3 2" xfId="5419"/>
    <cellStyle name="20% - 강조색6 6 2 2 4" xfId="3045"/>
    <cellStyle name="20% - 강조색6 6 2 2 4 2" xfId="6265"/>
    <cellStyle name="20% - 강조색6 6 2 2 5" xfId="4008"/>
    <cellStyle name="20% - 강조색6 6 2 3" xfId="1634"/>
    <cellStyle name="20% - 강조색6 6 2 3 2" xfId="2480"/>
    <cellStyle name="20% - 강조색6 6 2 3 2 2" xfId="5700"/>
    <cellStyle name="20% - 강조색6 6 2 3 3" xfId="3326"/>
    <cellStyle name="20% - 강조색6 6 2 3 3 2" xfId="6546"/>
    <cellStyle name="20% - 강조색6 6 2 3 4" xfId="4854"/>
    <cellStyle name="20% - 강조색6 6 2 4" xfId="1069"/>
    <cellStyle name="20% - 강조색6 6 2 4 2" xfId="4290"/>
    <cellStyle name="20% - 강조색6 6 2 5" xfId="1916"/>
    <cellStyle name="20% - 강조색6 6 2 5 2" xfId="5136"/>
    <cellStyle name="20% - 강조색6 6 2 6" xfId="2762"/>
    <cellStyle name="20% - 강조색6 6 2 6 2" xfId="5982"/>
    <cellStyle name="20% - 강조색6 6 2 7" xfId="3725"/>
    <cellStyle name="20% - 강조색6 6 3" xfId="644"/>
    <cellStyle name="20% - 강조색6 6 3 2" xfId="1211"/>
    <cellStyle name="20% - 강조색6 6 3 2 2" xfId="4432"/>
    <cellStyle name="20% - 강조색6 6 3 3" xfId="2058"/>
    <cellStyle name="20% - 강조색6 6 3 3 2" xfId="5278"/>
    <cellStyle name="20% - 강조색6 6 3 4" xfId="2904"/>
    <cellStyle name="20% - 강조색6 6 3 4 2" xfId="6124"/>
    <cellStyle name="20% - 강조색6 6 3 5" xfId="3867"/>
    <cellStyle name="20% - 강조색6 6 4" xfId="1493"/>
    <cellStyle name="20% - 강조색6 6 4 2" xfId="2339"/>
    <cellStyle name="20% - 강조색6 6 4 2 2" xfId="5559"/>
    <cellStyle name="20% - 강조색6 6 4 3" xfId="3185"/>
    <cellStyle name="20% - 강조색6 6 4 3 2" xfId="6405"/>
    <cellStyle name="20% - 강조색6 6 4 4" xfId="4713"/>
    <cellStyle name="20% - 강조색6 6 5" xfId="928"/>
    <cellStyle name="20% - 강조색6 6 5 2" xfId="4149"/>
    <cellStyle name="20% - 강조색6 6 6" xfId="1775"/>
    <cellStyle name="20% - 강조색6 6 6 2" xfId="4995"/>
    <cellStyle name="20% - 강조색6 6 7" xfId="2621"/>
    <cellStyle name="20% - 강조색6 6 7 2" xfId="5841"/>
    <cellStyle name="20% - 강조색6 6 8" xfId="3584"/>
    <cellStyle name="20% - 강조색6 7" xfId="178"/>
    <cellStyle name="20% - 강조색6 7 2" xfId="514"/>
    <cellStyle name="20% - 강조색6 7 2 2" xfId="799"/>
    <cellStyle name="20% - 강조색6 7 2 2 2" xfId="1366"/>
    <cellStyle name="20% - 강조색6 7 2 2 2 2" xfId="4587"/>
    <cellStyle name="20% - 강조색6 7 2 2 3" xfId="2213"/>
    <cellStyle name="20% - 강조색6 7 2 2 3 2" xfId="5433"/>
    <cellStyle name="20% - 강조색6 7 2 2 4" xfId="3059"/>
    <cellStyle name="20% - 강조색6 7 2 2 4 2" xfId="6279"/>
    <cellStyle name="20% - 강조색6 7 2 2 5" xfId="4022"/>
    <cellStyle name="20% - 강조색6 7 2 3" xfId="1648"/>
    <cellStyle name="20% - 강조색6 7 2 3 2" xfId="2494"/>
    <cellStyle name="20% - 강조색6 7 2 3 2 2" xfId="5714"/>
    <cellStyle name="20% - 강조색6 7 2 3 3" xfId="3340"/>
    <cellStyle name="20% - 강조색6 7 2 3 3 2" xfId="6560"/>
    <cellStyle name="20% - 강조색6 7 2 3 4" xfId="4868"/>
    <cellStyle name="20% - 강조색6 7 2 4" xfId="1083"/>
    <cellStyle name="20% - 강조색6 7 2 4 2" xfId="4304"/>
    <cellStyle name="20% - 강조색6 7 2 5" xfId="1930"/>
    <cellStyle name="20% - 강조색6 7 2 5 2" xfId="5150"/>
    <cellStyle name="20% - 강조색6 7 2 6" xfId="2776"/>
    <cellStyle name="20% - 강조색6 7 2 6 2" xfId="5996"/>
    <cellStyle name="20% - 강조색6 7 2 7" xfId="3739"/>
    <cellStyle name="20% - 강조색6 7 3" xfId="658"/>
    <cellStyle name="20% - 강조색6 7 3 2" xfId="1225"/>
    <cellStyle name="20% - 강조색6 7 3 2 2" xfId="4446"/>
    <cellStyle name="20% - 강조색6 7 3 3" xfId="2072"/>
    <cellStyle name="20% - 강조색6 7 3 3 2" xfId="5292"/>
    <cellStyle name="20% - 강조색6 7 3 4" xfId="2918"/>
    <cellStyle name="20% - 강조색6 7 3 4 2" xfId="6138"/>
    <cellStyle name="20% - 강조색6 7 3 5" xfId="3881"/>
    <cellStyle name="20% - 강조색6 7 4" xfId="1507"/>
    <cellStyle name="20% - 강조색6 7 4 2" xfId="2353"/>
    <cellStyle name="20% - 강조색6 7 4 2 2" xfId="5573"/>
    <cellStyle name="20% - 강조색6 7 4 3" xfId="3199"/>
    <cellStyle name="20% - 강조색6 7 4 3 2" xfId="6419"/>
    <cellStyle name="20% - 강조색6 7 4 4" xfId="4727"/>
    <cellStyle name="20% - 강조색6 7 5" xfId="942"/>
    <cellStyle name="20% - 강조색6 7 5 2" xfId="4163"/>
    <cellStyle name="20% - 강조색6 7 6" xfId="1789"/>
    <cellStyle name="20% - 강조색6 7 6 2" xfId="5009"/>
    <cellStyle name="20% - 강조색6 7 7" xfId="2635"/>
    <cellStyle name="20% - 강조색6 7 7 2" xfId="5855"/>
    <cellStyle name="20% - 강조색6 7 8" xfId="3598"/>
    <cellStyle name="20% - 강조색6 8" xfId="192"/>
    <cellStyle name="20% - 강조색6 8 2" xfId="530"/>
    <cellStyle name="20% - 강조색6 8 2 2" xfId="813"/>
    <cellStyle name="20% - 강조색6 8 2 2 2" xfId="1380"/>
    <cellStyle name="20% - 강조색6 8 2 2 2 2" xfId="4601"/>
    <cellStyle name="20% - 강조색6 8 2 2 3" xfId="2227"/>
    <cellStyle name="20% - 강조색6 8 2 2 3 2" xfId="5447"/>
    <cellStyle name="20% - 강조색6 8 2 2 4" xfId="3073"/>
    <cellStyle name="20% - 강조색6 8 2 2 4 2" xfId="6293"/>
    <cellStyle name="20% - 강조색6 8 2 2 5" xfId="4036"/>
    <cellStyle name="20% - 강조색6 8 2 3" xfId="1662"/>
    <cellStyle name="20% - 강조색6 8 2 3 2" xfId="2508"/>
    <cellStyle name="20% - 강조색6 8 2 3 2 2" xfId="5728"/>
    <cellStyle name="20% - 강조색6 8 2 3 3" xfId="3354"/>
    <cellStyle name="20% - 강조색6 8 2 3 3 2" xfId="6574"/>
    <cellStyle name="20% - 강조색6 8 2 3 4" xfId="4882"/>
    <cellStyle name="20% - 강조색6 8 2 4" xfId="1097"/>
    <cellStyle name="20% - 강조색6 8 2 4 2" xfId="4318"/>
    <cellStyle name="20% - 강조색6 8 2 5" xfId="1944"/>
    <cellStyle name="20% - 강조색6 8 2 5 2" xfId="5164"/>
    <cellStyle name="20% - 강조색6 8 2 6" xfId="2790"/>
    <cellStyle name="20% - 강조색6 8 2 6 2" xfId="6010"/>
    <cellStyle name="20% - 강조색6 8 2 7" xfId="3753"/>
    <cellStyle name="20% - 강조색6 8 3" xfId="672"/>
    <cellStyle name="20% - 강조색6 8 3 2" xfId="1239"/>
    <cellStyle name="20% - 강조색6 8 3 2 2" xfId="4460"/>
    <cellStyle name="20% - 강조색6 8 3 3" xfId="2086"/>
    <cellStyle name="20% - 강조색6 8 3 3 2" xfId="5306"/>
    <cellStyle name="20% - 강조색6 8 3 4" xfId="2932"/>
    <cellStyle name="20% - 강조색6 8 3 4 2" xfId="6152"/>
    <cellStyle name="20% - 강조색6 8 3 5" xfId="3895"/>
    <cellStyle name="20% - 강조색6 8 4" xfId="1521"/>
    <cellStyle name="20% - 강조색6 8 4 2" xfId="2367"/>
    <cellStyle name="20% - 강조색6 8 4 2 2" xfId="5587"/>
    <cellStyle name="20% - 강조색6 8 4 3" xfId="3213"/>
    <cellStyle name="20% - 강조색6 8 4 3 2" xfId="6433"/>
    <cellStyle name="20% - 강조색6 8 4 4" xfId="4741"/>
    <cellStyle name="20% - 강조색6 8 5" xfId="956"/>
    <cellStyle name="20% - 강조색6 8 5 2" xfId="4177"/>
    <cellStyle name="20% - 강조색6 8 6" xfId="1803"/>
    <cellStyle name="20% - 강조색6 8 6 2" xfId="5023"/>
    <cellStyle name="20% - 강조색6 8 7" xfId="2649"/>
    <cellStyle name="20% - 강조색6 8 7 2" xfId="5869"/>
    <cellStyle name="20% - 강조색6 8 8" xfId="3612"/>
    <cellStyle name="20% - 강조색6 9" xfId="206"/>
    <cellStyle name="20% - 강조색6 9 2" xfId="544"/>
    <cellStyle name="20% - 강조색6 9 2 2" xfId="827"/>
    <cellStyle name="20% - 강조색6 9 2 2 2" xfId="1394"/>
    <cellStyle name="20% - 강조색6 9 2 2 2 2" xfId="4615"/>
    <cellStyle name="20% - 강조색6 9 2 2 3" xfId="2241"/>
    <cellStyle name="20% - 강조색6 9 2 2 3 2" xfId="5461"/>
    <cellStyle name="20% - 강조색6 9 2 2 4" xfId="3087"/>
    <cellStyle name="20% - 강조색6 9 2 2 4 2" xfId="6307"/>
    <cellStyle name="20% - 강조색6 9 2 2 5" xfId="4050"/>
    <cellStyle name="20% - 강조색6 9 2 3" xfId="1676"/>
    <cellStyle name="20% - 강조색6 9 2 3 2" xfId="2522"/>
    <cellStyle name="20% - 강조색6 9 2 3 2 2" xfId="5742"/>
    <cellStyle name="20% - 강조색6 9 2 3 3" xfId="3368"/>
    <cellStyle name="20% - 강조색6 9 2 3 3 2" xfId="6588"/>
    <cellStyle name="20% - 강조색6 9 2 3 4" xfId="4896"/>
    <cellStyle name="20% - 강조색6 9 2 4" xfId="1111"/>
    <cellStyle name="20% - 강조색6 9 2 4 2" xfId="4332"/>
    <cellStyle name="20% - 강조색6 9 2 5" xfId="1958"/>
    <cellStyle name="20% - 강조색6 9 2 5 2" xfId="5178"/>
    <cellStyle name="20% - 강조색6 9 2 6" xfId="2804"/>
    <cellStyle name="20% - 강조색6 9 2 6 2" xfId="6024"/>
    <cellStyle name="20% - 강조색6 9 2 7" xfId="3767"/>
    <cellStyle name="20% - 강조색6 9 3" xfId="686"/>
    <cellStyle name="20% - 강조색6 9 3 2" xfId="1253"/>
    <cellStyle name="20% - 강조색6 9 3 2 2" xfId="4474"/>
    <cellStyle name="20% - 강조색6 9 3 3" xfId="2100"/>
    <cellStyle name="20% - 강조색6 9 3 3 2" xfId="5320"/>
    <cellStyle name="20% - 강조색6 9 3 4" xfId="2946"/>
    <cellStyle name="20% - 강조색6 9 3 4 2" xfId="6166"/>
    <cellStyle name="20% - 강조색6 9 3 5" xfId="3909"/>
    <cellStyle name="20% - 강조색6 9 4" xfId="1535"/>
    <cellStyle name="20% - 강조색6 9 4 2" xfId="2381"/>
    <cellStyle name="20% - 강조색6 9 4 2 2" xfId="5601"/>
    <cellStyle name="20% - 강조색6 9 4 3" xfId="3227"/>
    <cellStyle name="20% - 강조색6 9 4 3 2" xfId="6447"/>
    <cellStyle name="20% - 강조색6 9 4 4" xfId="4755"/>
    <cellStyle name="20% - 강조색6 9 5" xfId="970"/>
    <cellStyle name="20% - 강조색6 9 5 2" xfId="4191"/>
    <cellStyle name="20% - 강조색6 9 6" xfId="1817"/>
    <cellStyle name="20% - 강조색6 9 6 2" xfId="5037"/>
    <cellStyle name="20% - 강조색6 9 7" xfId="2663"/>
    <cellStyle name="20% - 강조색6 9 7 2" xfId="5883"/>
    <cellStyle name="20% - 강조색6 9 8" xfId="3626"/>
    <cellStyle name="40% - 강조색1" xfId="40" builtinId="31" customBuiltin="1"/>
    <cellStyle name="40% - 강조색1 10" xfId="211"/>
    <cellStyle name="40% - 강조색1 10 2" xfId="549"/>
    <cellStyle name="40% - 강조색1 10 2 2" xfId="832"/>
    <cellStyle name="40% - 강조색1 10 2 2 2" xfId="1399"/>
    <cellStyle name="40% - 강조색1 10 2 2 2 2" xfId="4620"/>
    <cellStyle name="40% - 강조색1 10 2 2 3" xfId="2246"/>
    <cellStyle name="40% - 강조색1 10 2 2 3 2" xfId="5466"/>
    <cellStyle name="40% - 강조색1 10 2 2 4" xfId="3092"/>
    <cellStyle name="40% - 강조색1 10 2 2 4 2" xfId="6312"/>
    <cellStyle name="40% - 강조색1 10 2 2 5" xfId="4055"/>
    <cellStyle name="40% - 강조색1 10 2 3" xfId="1681"/>
    <cellStyle name="40% - 강조색1 10 2 3 2" xfId="2527"/>
    <cellStyle name="40% - 강조색1 10 2 3 2 2" xfId="5747"/>
    <cellStyle name="40% - 강조색1 10 2 3 3" xfId="3373"/>
    <cellStyle name="40% - 강조색1 10 2 3 3 2" xfId="6593"/>
    <cellStyle name="40% - 강조색1 10 2 3 4" xfId="4901"/>
    <cellStyle name="40% - 강조색1 10 2 4" xfId="1116"/>
    <cellStyle name="40% - 강조색1 10 2 4 2" xfId="4337"/>
    <cellStyle name="40% - 강조색1 10 2 5" xfId="1963"/>
    <cellStyle name="40% - 강조색1 10 2 5 2" xfId="5183"/>
    <cellStyle name="40% - 강조색1 10 2 6" xfId="2809"/>
    <cellStyle name="40% - 강조색1 10 2 6 2" xfId="6029"/>
    <cellStyle name="40% - 강조색1 10 2 7" xfId="3772"/>
    <cellStyle name="40% - 강조색1 10 3" xfId="691"/>
    <cellStyle name="40% - 강조색1 10 3 2" xfId="1258"/>
    <cellStyle name="40% - 강조색1 10 3 2 2" xfId="4479"/>
    <cellStyle name="40% - 강조색1 10 3 3" xfId="2105"/>
    <cellStyle name="40% - 강조색1 10 3 3 2" xfId="5325"/>
    <cellStyle name="40% - 강조색1 10 3 4" xfId="2951"/>
    <cellStyle name="40% - 강조색1 10 3 4 2" xfId="6171"/>
    <cellStyle name="40% - 강조색1 10 3 5" xfId="3914"/>
    <cellStyle name="40% - 강조색1 10 4" xfId="1540"/>
    <cellStyle name="40% - 강조색1 10 4 2" xfId="2386"/>
    <cellStyle name="40% - 강조색1 10 4 2 2" xfId="5606"/>
    <cellStyle name="40% - 강조색1 10 4 3" xfId="3232"/>
    <cellStyle name="40% - 강조색1 10 4 3 2" xfId="6452"/>
    <cellStyle name="40% - 강조색1 10 4 4" xfId="4760"/>
    <cellStyle name="40% - 강조색1 10 5" xfId="975"/>
    <cellStyle name="40% - 강조색1 10 5 2" xfId="4196"/>
    <cellStyle name="40% - 강조색1 10 6" xfId="1822"/>
    <cellStyle name="40% - 강조색1 10 6 2" xfId="5042"/>
    <cellStyle name="40% - 강조색1 10 7" xfId="2668"/>
    <cellStyle name="40% - 강조색1 10 7 2" xfId="5888"/>
    <cellStyle name="40% - 강조색1 10 8" xfId="3631"/>
    <cellStyle name="40% - 강조색1 11" xfId="325"/>
    <cellStyle name="40% - 강조색1 11 2" xfId="703"/>
    <cellStyle name="40% - 강조색1 11 2 2" xfId="1270"/>
    <cellStyle name="40% - 강조색1 11 2 2 2" xfId="4491"/>
    <cellStyle name="40% - 강조색1 11 2 3" xfId="2117"/>
    <cellStyle name="40% - 강조색1 11 2 3 2" xfId="5337"/>
    <cellStyle name="40% - 강조색1 11 2 4" xfId="2963"/>
    <cellStyle name="40% - 강조색1 11 2 4 2" xfId="6183"/>
    <cellStyle name="40% - 강조색1 11 2 5" xfId="3926"/>
    <cellStyle name="40% - 강조색1 11 3" xfId="1552"/>
    <cellStyle name="40% - 강조색1 11 3 2" xfId="2398"/>
    <cellStyle name="40% - 강조색1 11 3 2 2" xfId="5618"/>
    <cellStyle name="40% - 강조색1 11 3 3" xfId="3244"/>
    <cellStyle name="40% - 강조색1 11 3 3 2" xfId="6464"/>
    <cellStyle name="40% - 강조색1 11 3 4" xfId="4772"/>
    <cellStyle name="40% - 강조색1 11 4" xfId="987"/>
    <cellStyle name="40% - 강조색1 11 4 2" xfId="4208"/>
    <cellStyle name="40% - 강조색1 11 5" xfId="1834"/>
    <cellStyle name="40% - 강조색1 11 5 2" xfId="5054"/>
    <cellStyle name="40% - 강조색1 11 6" xfId="2680"/>
    <cellStyle name="40% - 강조색1 11 6 2" xfId="5900"/>
    <cellStyle name="40% - 강조색1 11 7" xfId="3643"/>
    <cellStyle name="40% - 강조색1 12" xfId="563"/>
    <cellStyle name="40% - 강조색1 12 2" xfId="1130"/>
    <cellStyle name="40% - 강조색1 12 2 2" xfId="4351"/>
    <cellStyle name="40% - 강조색1 12 3" xfId="1977"/>
    <cellStyle name="40% - 강조색1 12 3 2" xfId="5197"/>
    <cellStyle name="40% - 강조색1 12 4" xfId="2823"/>
    <cellStyle name="40% - 강조색1 12 4 2" xfId="6043"/>
    <cellStyle name="40% - 강조색1 12 5" xfId="3786"/>
    <cellStyle name="40% - 강조색1 13" xfId="1412"/>
    <cellStyle name="40% - 강조색1 13 2" xfId="2258"/>
    <cellStyle name="40% - 강조색1 13 2 2" xfId="5478"/>
    <cellStyle name="40% - 강조색1 13 3" xfId="3104"/>
    <cellStyle name="40% - 강조색1 13 3 2" xfId="6324"/>
    <cellStyle name="40% - 강조색1 13 4" xfId="4632"/>
    <cellStyle name="40% - 강조색1 14" xfId="845"/>
    <cellStyle name="40% - 강조색1 14 2" xfId="4068"/>
    <cellStyle name="40% - 강조색1 15" xfId="1694"/>
    <cellStyle name="40% - 강조색1 15 2" xfId="4914"/>
    <cellStyle name="40% - 강조색1 16" xfId="2540"/>
    <cellStyle name="40% - 강조색1 16 2" xfId="5760"/>
    <cellStyle name="40% - 강조색1 17" xfId="3388"/>
    <cellStyle name="40% - 강조색1 17 2" xfId="6608"/>
    <cellStyle name="40% - 강조색1 18" xfId="3503"/>
    <cellStyle name="40% - 강조색1 19" xfId="6622"/>
    <cellStyle name="40% - 강조색1 2" xfId="99"/>
    <cellStyle name="40% - 강조색1 2 2" xfId="298"/>
    <cellStyle name="40% - 강조색1 2 3" xfId="435"/>
    <cellStyle name="40% - 강조색1 2 3 2" xfId="720"/>
    <cellStyle name="40% - 강조색1 2 3 2 2" xfId="1287"/>
    <cellStyle name="40% - 강조색1 2 3 2 2 2" xfId="4508"/>
    <cellStyle name="40% - 강조색1 2 3 2 3" xfId="2134"/>
    <cellStyle name="40% - 강조색1 2 3 2 3 2" xfId="5354"/>
    <cellStyle name="40% - 강조색1 2 3 2 4" xfId="2980"/>
    <cellStyle name="40% - 강조색1 2 3 2 4 2" xfId="6200"/>
    <cellStyle name="40% - 강조색1 2 3 2 5" xfId="3943"/>
    <cellStyle name="40% - 강조색1 2 3 3" xfId="1569"/>
    <cellStyle name="40% - 강조색1 2 3 3 2" xfId="2415"/>
    <cellStyle name="40% - 강조색1 2 3 3 2 2" xfId="5635"/>
    <cellStyle name="40% - 강조색1 2 3 3 3" xfId="3261"/>
    <cellStyle name="40% - 강조색1 2 3 3 3 2" xfId="6481"/>
    <cellStyle name="40% - 강조색1 2 3 3 4" xfId="4789"/>
    <cellStyle name="40% - 강조색1 2 3 4" xfId="1004"/>
    <cellStyle name="40% - 강조색1 2 3 4 2" xfId="4225"/>
    <cellStyle name="40% - 강조색1 2 3 5" xfId="1851"/>
    <cellStyle name="40% - 강조색1 2 3 5 2" xfId="5071"/>
    <cellStyle name="40% - 강조색1 2 3 6" xfId="2697"/>
    <cellStyle name="40% - 강조색1 2 3 6 2" xfId="5917"/>
    <cellStyle name="40% - 강조색1 2 3 7" xfId="3660"/>
    <cellStyle name="40% - 강조색1 2 4" xfId="579"/>
    <cellStyle name="40% - 강조색1 2 4 2" xfId="1146"/>
    <cellStyle name="40% - 강조색1 2 4 2 2" xfId="4367"/>
    <cellStyle name="40% - 강조색1 2 4 3" xfId="1993"/>
    <cellStyle name="40% - 강조색1 2 4 3 2" xfId="5213"/>
    <cellStyle name="40% - 강조색1 2 4 4" xfId="2839"/>
    <cellStyle name="40% - 강조색1 2 4 4 2" xfId="6059"/>
    <cellStyle name="40% - 강조색1 2 4 5" xfId="3802"/>
    <cellStyle name="40% - 강조색1 2 5" xfId="1428"/>
    <cellStyle name="40% - 강조색1 2 5 2" xfId="2274"/>
    <cellStyle name="40% - 강조색1 2 5 2 2" xfId="5494"/>
    <cellStyle name="40% - 강조색1 2 5 3" xfId="3120"/>
    <cellStyle name="40% - 강조색1 2 5 3 2" xfId="6340"/>
    <cellStyle name="40% - 강조색1 2 5 4" xfId="4648"/>
    <cellStyle name="40% - 강조색1 2 6" xfId="863"/>
    <cellStyle name="40% - 강조색1 2 6 2" xfId="4084"/>
    <cellStyle name="40% - 강조색1 2 7" xfId="1710"/>
    <cellStyle name="40% - 강조색1 2 7 2" xfId="4930"/>
    <cellStyle name="40% - 강조색1 2 8" xfId="2556"/>
    <cellStyle name="40% - 강조색1 2 8 2" xfId="5776"/>
    <cellStyle name="40% - 강조색1 2 9" xfId="3519"/>
    <cellStyle name="40% - 강조색1 3" xfId="113"/>
    <cellStyle name="40% - 강조색1 3 2" xfId="299"/>
    <cellStyle name="40% - 강조색1 3 3" xfId="449"/>
    <cellStyle name="40% - 강조색1 3 3 2" xfId="734"/>
    <cellStyle name="40% - 강조색1 3 3 2 2" xfId="1301"/>
    <cellStyle name="40% - 강조색1 3 3 2 2 2" xfId="4522"/>
    <cellStyle name="40% - 강조색1 3 3 2 3" xfId="2148"/>
    <cellStyle name="40% - 강조색1 3 3 2 3 2" xfId="5368"/>
    <cellStyle name="40% - 강조색1 3 3 2 4" xfId="2994"/>
    <cellStyle name="40% - 강조색1 3 3 2 4 2" xfId="6214"/>
    <cellStyle name="40% - 강조색1 3 3 2 5" xfId="3957"/>
    <cellStyle name="40% - 강조색1 3 3 3" xfId="1583"/>
    <cellStyle name="40% - 강조색1 3 3 3 2" xfId="2429"/>
    <cellStyle name="40% - 강조색1 3 3 3 2 2" xfId="5649"/>
    <cellStyle name="40% - 강조색1 3 3 3 3" xfId="3275"/>
    <cellStyle name="40% - 강조색1 3 3 3 3 2" xfId="6495"/>
    <cellStyle name="40% - 강조색1 3 3 3 4" xfId="4803"/>
    <cellStyle name="40% - 강조색1 3 3 4" xfId="1018"/>
    <cellStyle name="40% - 강조색1 3 3 4 2" xfId="4239"/>
    <cellStyle name="40% - 강조색1 3 3 5" xfId="1865"/>
    <cellStyle name="40% - 강조색1 3 3 5 2" xfId="5085"/>
    <cellStyle name="40% - 강조색1 3 3 6" xfId="2711"/>
    <cellStyle name="40% - 강조색1 3 3 6 2" xfId="5931"/>
    <cellStyle name="40% - 강조색1 3 3 7" xfId="3674"/>
    <cellStyle name="40% - 강조색1 3 4" xfId="593"/>
    <cellStyle name="40% - 강조색1 3 4 2" xfId="1160"/>
    <cellStyle name="40% - 강조색1 3 4 2 2" xfId="4381"/>
    <cellStyle name="40% - 강조색1 3 4 3" xfId="2007"/>
    <cellStyle name="40% - 강조색1 3 4 3 2" xfId="5227"/>
    <cellStyle name="40% - 강조색1 3 4 4" xfId="2853"/>
    <cellStyle name="40% - 강조색1 3 4 4 2" xfId="6073"/>
    <cellStyle name="40% - 강조색1 3 4 5" xfId="3816"/>
    <cellStyle name="40% - 강조색1 3 5" xfId="1442"/>
    <cellStyle name="40% - 강조색1 3 5 2" xfId="2288"/>
    <cellStyle name="40% - 강조색1 3 5 2 2" xfId="5508"/>
    <cellStyle name="40% - 강조색1 3 5 3" xfId="3134"/>
    <cellStyle name="40% - 강조색1 3 5 3 2" xfId="6354"/>
    <cellStyle name="40% - 강조색1 3 5 4" xfId="4662"/>
    <cellStyle name="40% - 강조색1 3 6" xfId="877"/>
    <cellStyle name="40% - 강조색1 3 6 2" xfId="4098"/>
    <cellStyle name="40% - 강조색1 3 7" xfId="1724"/>
    <cellStyle name="40% - 강조색1 3 7 2" xfId="4944"/>
    <cellStyle name="40% - 강조색1 3 8" xfId="2570"/>
    <cellStyle name="40% - 강조색1 3 8 2" xfId="5790"/>
    <cellStyle name="40% - 강조색1 3 9" xfId="3533"/>
    <cellStyle name="40% - 강조색1 4" xfId="127"/>
    <cellStyle name="40% - 강조색1 4 2" xfId="300"/>
    <cellStyle name="40% - 강조색1 4 3" xfId="463"/>
    <cellStyle name="40% - 강조색1 4 3 2" xfId="748"/>
    <cellStyle name="40% - 강조색1 4 3 2 2" xfId="1315"/>
    <cellStyle name="40% - 강조색1 4 3 2 2 2" xfId="4536"/>
    <cellStyle name="40% - 강조색1 4 3 2 3" xfId="2162"/>
    <cellStyle name="40% - 강조색1 4 3 2 3 2" xfId="5382"/>
    <cellStyle name="40% - 강조색1 4 3 2 4" xfId="3008"/>
    <cellStyle name="40% - 강조색1 4 3 2 4 2" xfId="6228"/>
    <cellStyle name="40% - 강조색1 4 3 2 5" xfId="3971"/>
    <cellStyle name="40% - 강조색1 4 3 3" xfId="1597"/>
    <cellStyle name="40% - 강조색1 4 3 3 2" xfId="2443"/>
    <cellStyle name="40% - 강조색1 4 3 3 2 2" xfId="5663"/>
    <cellStyle name="40% - 강조색1 4 3 3 3" xfId="3289"/>
    <cellStyle name="40% - 강조색1 4 3 3 3 2" xfId="6509"/>
    <cellStyle name="40% - 강조색1 4 3 3 4" xfId="4817"/>
    <cellStyle name="40% - 강조색1 4 3 4" xfId="1032"/>
    <cellStyle name="40% - 강조색1 4 3 4 2" xfId="4253"/>
    <cellStyle name="40% - 강조색1 4 3 5" xfId="1879"/>
    <cellStyle name="40% - 강조색1 4 3 5 2" xfId="5099"/>
    <cellStyle name="40% - 강조색1 4 3 6" xfId="2725"/>
    <cellStyle name="40% - 강조색1 4 3 6 2" xfId="5945"/>
    <cellStyle name="40% - 강조색1 4 3 7" xfId="3688"/>
    <cellStyle name="40% - 강조색1 4 4" xfId="607"/>
    <cellStyle name="40% - 강조색1 4 4 2" xfId="1174"/>
    <cellStyle name="40% - 강조색1 4 4 2 2" xfId="4395"/>
    <cellStyle name="40% - 강조색1 4 4 3" xfId="2021"/>
    <cellStyle name="40% - 강조색1 4 4 3 2" xfId="5241"/>
    <cellStyle name="40% - 강조색1 4 4 4" xfId="2867"/>
    <cellStyle name="40% - 강조색1 4 4 4 2" xfId="6087"/>
    <cellStyle name="40% - 강조색1 4 4 5" xfId="3830"/>
    <cellStyle name="40% - 강조색1 4 5" xfId="1456"/>
    <cellStyle name="40% - 강조색1 4 5 2" xfId="2302"/>
    <cellStyle name="40% - 강조색1 4 5 2 2" xfId="5522"/>
    <cellStyle name="40% - 강조색1 4 5 3" xfId="3148"/>
    <cellStyle name="40% - 강조색1 4 5 3 2" xfId="6368"/>
    <cellStyle name="40% - 강조색1 4 5 4" xfId="4676"/>
    <cellStyle name="40% - 강조색1 4 6" xfId="891"/>
    <cellStyle name="40% - 강조색1 4 6 2" xfId="4112"/>
    <cellStyle name="40% - 강조색1 4 7" xfId="1738"/>
    <cellStyle name="40% - 강조색1 4 7 2" xfId="4958"/>
    <cellStyle name="40% - 강조색1 4 8" xfId="2584"/>
    <cellStyle name="40% - 강조색1 4 8 2" xfId="5804"/>
    <cellStyle name="40% - 강조색1 4 9" xfId="3547"/>
    <cellStyle name="40% - 강조색1 5" xfId="141"/>
    <cellStyle name="40% - 강조색1 5 2" xfId="301"/>
    <cellStyle name="40% - 강조색1 5 3" xfId="477"/>
    <cellStyle name="40% - 강조색1 5 3 2" xfId="762"/>
    <cellStyle name="40% - 강조색1 5 3 2 2" xfId="1329"/>
    <cellStyle name="40% - 강조색1 5 3 2 2 2" xfId="4550"/>
    <cellStyle name="40% - 강조색1 5 3 2 3" xfId="2176"/>
    <cellStyle name="40% - 강조색1 5 3 2 3 2" xfId="5396"/>
    <cellStyle name="40% - 강조색1 5 3 2 4" xfId="3022"/>
    <cellStyle name="40% - 강조색1 5 3 2 4 2" xfId="6242"/>
    <cellStyle name="40% - 강조색1 5 3 2 5" xfId="3985"/>
    <cellStyle name="40% - 강조색1 5 3 3" xfId="1611"/>
    <cellStyle name="40% - 강조색1 5 3 3 2" xfId="2457"/>
    <cellStyle name="40% - 강조색1 5 3 3 2 2" xfId="5677"/>
    <cellStyle name="40% - 강조색1 5 3 3 3" xfId="3303"/>
    <cellStyle name="40% - 강조색1 5 3 3 3 2" xfId="6523"/>
    <cellStyle name="40% - 강조색1 5 3 3 4" xfId="4831"/>
    <cellStyle name="40% - 강조색1 5 3 4" xfId="1046"/>
    <cellStyle name="40% - 강조색1 5 3 4 2" xfId="4267"/>
    <cellStyle name="40% - 강조색1 5 3 5" xfId="1893"/>
    <cellStyle name="40% - 강조색1 5 3 5 2" xfId="5113"/>
    <cellStyle name="40% - 강조색1 5 3 6" xfId="2739"/>
    <cellStyle name="40% - 강조색1 5 3 6 2" xfId="5959"/>
    <cellStyle name="40% - 강조색1 5 3 7" xfId="3702"/>
    <cellStyle name="40% - 강조색1 5 4" xfId="621"/>
    <cellStyle name="40% - 강조색1 5 4 2" xfId="1188"/>
    <cellStyle name="40% - 강조색1 5 4 2 2" xfId="4409"/>
    <cellStyle name="40% - 강조색1 5 4 3" xfId="2035"/>
    <cellStyle name="40% - 강조색1 5 4 3 2" xfId="5255"/>
    <cellStyle name="40% - 강조색1 5 4 4" xfId="2881"/>
    <cellStyle name="40% - 강조색1 5 4 4 2" xfId="6101"/>
    <cellStyle name="40% - 강조색1 5 4 5" xfId="3844"/>
    <cellStyle name="40% - 강조색1 5 5" xfId="1470"/>
    <cellStyle name="40% - 강조색1 5 5 2" xfId="2316"/>
    <cellStyle name="40% - 강조색1 5 5 2 2" xfId="5536"/>
    <cellStyle name="40% - 강조색1 5 5 3" xfId="3162"/>
    <cellStyle name="40% - 강조색1 5 5 3 2" xfId="6382"/>
    <cellStyle name="40% - 강조색1 5 5 4" xfId="4690"/>
    <cellStyle name="40% - 강조색1 5 6" xfId="905"/>
    <cellStyle name="40% - 강조색1 5 6 2" xfId="4126"/>
    <cellStyle name="40% - 강조색1 5 7" xfId="1752"/>
    <cellStyle name="40% - 강조색1 5 7 2" xfId="4972"/>
    <cellStyle name="40% - 강조색1 5 8" xfId="2598"/>
    <cellStyle name="40% - 강조색1 5 8 2" xfId="5818"/>
    <cellStyle name="40% - 강조색1 5 9" xfId="3561"/>
    <cellStyle name="40% - 강조색1 6" xfId="155"/>
    <cellStyle name="40% - 강조색1 6 2" xfId="491"/>
    <cellStyle name="40% - 강조색1 6 2 2" xfId="776"/>
    <cellStyle name="40% - 강조색1 6 2 2 2" xfId="1343"/>
    <cellStyle name="40% - 강조색1 6 2 2 2 2" xfId="4564"/>
    <cellStyle name="40% - 강조색1 6 2 2 3" xfId="2190"/>
    <cellStyle name="40% - 강조색1 6 2 2 3 2" xfId="5410"/>
    <cellStyle name="40% - 강조색1 6 2 2 4" xfId="3036"/>
    <cellStyle name="40% - 강조색1 6 2 2 4 2" xfId="6256"/>
    <cellStyle name="40% - 강조색1 6 2 2 5" xfId="3999"/>
    <cellStyle name="40% - 강조색1 6 2 3" xfId="1625"/>
    <cellStyle name="40% - 강조색1 6 2 3 2" xfId="2471"/>
    <cellStyle name="40% - 강조색1 6 2 3 2 2" xfId="5691"/>
    <cellStyle name="40% - 강조색1 6 2 3 3" xfId="3317"/>
    <cellStyle name="40% - 강조색1 6 2 3 3 2" xfId="6537"/>
    <cellStyle name="40% - 강조색1 6 2 3 4" xfId="4845"/>
    <cellStyle name="40% - 강조색1 6 2 4" xfId="1060"/>
    <cellStyle name="40% - 강조색1 6 2 4 2" xfId="4281"/>
    <cellStyle name="40% - 강조색1 6 2 5" xfId="1907"/>
    <cellStyle name="40% - 강조색1 6 2 5 2" xfId="5127"/>
    <cellStyle name="40% - 강조색1 6 2 6" xfId="2753"/>
    <cellStyle name="40% - 강조색1 6 2 6 2" xfId="5973"/>
    <cellStyle name="40% - 강조색1 6 2 7" xfId="3716"/>
    <cellStyle name="40% - 강조색1 6 3" xfId="635"/>
    <cellStyle name="40% - 강조색1 6 3 2" xfId="1202"/>
    <cellStyle name="40% - 강조색1 6 3 2 2" xfId="4423"/>
    <cellStyle name="40% - 강조색1 6 3 3" xfId="2049"/>
    <cellStyle name="40% - 강조색1 6 3 3 2" xfId="5269"/>
    <cellStyle name="40% - 강조색1 6 3 4" xfId="2895"/>
    <cellStyle name="40% - 강조색1 6 3 4 2" xfId="6115"/>
    <cellStyle name="40% - 강조색1 6 3 5" xfId="3858"/>
    <cellStyle name="40% - 강조색1 6 4" xfId="1484"/>
    <cellStyle name="40% - 강조색1 6 4 2" xfId="2330"/>
    <cellStyle name="40% - 강조색1 6 4 2 2" xfId="5550"/>
    <cellStyle name="40% - 강조색1 6 4 3" xfId="3176"/>
    <cellStyle name="40% - 강조색1 6 4 3 2" xfId="6396"/>
    <cellStyle name="40% - 강조색1 6 4 4" xfId="4704"/>
    <cellStyle name="40% - 강조색1 6 5" xfId="919"/>
    <cellStyle name="40% - 강조색1 6 5 2" xfId="4140"/>
    <cellStyle name="40% - 강조색1 6 6" xfId="1766"/>
    <cellStyle name="40% - 강조색1 6 6 2" xfId="4986"/>
    <cellStyle name="40% - 강조색1 6 7" xfId="2612"/>
    <cellStyle name="40% - 강조색1 6 7 2" xfId="5832"/>
    <cellStyle name="40% - 강조색1 6 8" xfId="3575"/>
    <cellStyle name="40% - 강조색1 7" xfId="169"/>
    <cellStyle name="40% - 강조색1 7 2" xfId="505"/>
    <cellStyle name="40% - 강조색1 7 2 2" xfId="790"/>
    <cellStyle name="40% - 강조색1 7 2 2 2" xfId="1357"/>
    <cellStyle name="40% - 강조색1 7 2 2 2 2" xfId="4578"/>
    <cellStyle name="40% - 강조색1 7 2 2 3" xfId="2204"/>
    <cellStyle name="40% - 강조색1 7 2 2 3 2" xfId="5424"/>
    <cellStyle name="40% - 강조색1 7 2 2 4" xfId="3050"/>
    <cellStyle name="40% - 강조색1 7 2 2 4 2" xfId="6270"/>
    <cellStyle name="40% - 강조색1 7 2 2 5" xfId="4013"/>
    <cellStyle name="40% - 강조색1 7 2 3" xfId="1639"/>
    <cellStyle name="40% - 강조색1 7 2 3 2" xfId="2485"/>
    <cellStyle name="40% - 강조색1 7 2 3 2 2" xfId="5705"/>
    <cellStyle name="40% - 강조색1 7 2 3 3" xfId="3331"/>
    <cellStyle name="40% - 강조색1 7 2 3 3 2" xfId="6551"/>
    <cellStyle name="40% - 강조색1 7 2 3 4" xfId="4859"/>
    <cellStyle name="40% - 강조색1 7 2 4" xfId="1074"/>
    <cellStyle name="40% - 강조색1 7 2 4 2" xfId="4295"/>
    <cellStyle name="40% - 강조색1 7 2 5" xfId="1921"/>
    <cellStyle name="40% - 강조색1 7 2 5 2" xfId="5141"/>
    <cellStyle name="40% - 강조색1 7 2 6" xfId="2767"/>
    <cellStyle name="40% - 강조색1 7 2 6 2" xfId="5987"/>
    <cellStyle name="40% - 강조색1 7 2 7" xfId="3730"/>
    <cellStyle name="40% - 강조색1 7 3" xfId="649"/>
    <cellStyle name="40% - 강조색1 7 3 2" xfId="1216"/>
    <cellStyle name="40% - 강조색1 7 3 2 2" xfId="4437"/>
    <cellStyle name="40% - 강조색1 7 3 3" xfId="2063"/>
    <cellStyle name="40% - 강조색1 7 3 3 2" xfId="5283"/>
    <cellStyle name="40% - 강조색1 7 3 4" xfId="2909"/>
    <cellStyle name="40% - 강조색1 7 3 4 2" xfId="6129"/>
    <cellStyle name="40% - 강조색1 7 3 5" xfId="3872"/>
    <cellStyle name="40% - 강조색1 7 4" xfId="1498"/>
    <cellStyle name="40% - 강조색1 7 4 2" xfId="2344"/>
    <cellStyle name="40% - 강조색1 7 4 2 2" xfId="5564"/>
    <cellStyle name="40% - 강조색1 7 4 3" xfId="3190"/>
    <cellStyle name="40% - 강조색1 7 4 3 2" xfId="6410"/>
    <cellStyle name="40% - 강조색1 7 4 4" xfId="4718"/>
    <cellStyle name="40% - 강조색1 7 5" xfId="933"/>
    <cellStyle name="40% - 강조색1 7 5 2" xfId="4154"/>
    <cellStyle name="40% - 강조색1 7 6" xfId="1780"/>
    <cellStyle name="40% - 강조색1 7 6 2" xfId="5000"/>
    <cellStyle name="40% - 강조색1 7 7" xfId="2626"/>
    <cellStyle name="40% - 강조색1 7 7 2" xfId="5846"/>
    <cellStyle name="40% - 강조색1 7 8" xfId="3589"/>
    <cellStyle name="40% - 강조색1 8" xfId="183"/>
    <cellStyle name="40% - 강조색1 8 2" xfId="520"/>
    <cellStyle name="40% - 강조색1 8 2 2" xfId="804"/>
    <cellStyle name="40% - 강조색1 8 2 2 2" xfId="1371"/>
    <cellStyle name="40% - 강조색1 8 2 2 2 2" xfId="4592"/>
    <cellStyle name="40% - 강조색1 8 2 2 3" xfId="2218"/>
    <cellStyle name="40% - 강조색1 8 2 2 3 2" xfId="5438"/>
    <cellStyle name="40% - 강조색1 8 2 2 4" xfId="3064"/>
    <cellStyle name="40% - 강조색1 8 2 2 4 2" xfId="6284"/>
    <cellStyle name="40% - 강조색1 8 2 2 5" xfId="4027"/>
    <cellStyle name="40% - 강조색1 8 2 3" xfId="1653"/>
    <cellStyle name="40% - 강조색1 8 2 3 2" xfId="2499"/>
    <cellStyle name="40% - 강조색1 8 2 3 2 2" xfId="5719"/>
    <cellStyle name="40% - 강조색1 8 2 3 3" xfId="3345"/>
    <cellStyle name="40% - 강조색1 8 2 3 3 2" xfId="6565"/>
    <cellStyle name="40% - 강조색1 8 2 3 4" xfId="4873"/>
    <cellStyle name="40% - 강조색1 8 2 4" xfId="1088"/>
    <cellStyle name="40% - 강조색1 8 2 4 2" xfId="4309"/>
    <cellStyle name="40% - 강조색1 8 2 5" xfId="1935"/>
    <cellStyle name="40% - 강조색1 8 2 5 2" xfId="5155"/>
    <cellStyle name="40% - 강조색1 8 2 6" xfId="2781"/>
    <cellStyle name="40% - 강조색1 8 2 6 2" xfId="6001"/>
    <cellStyle name="40% - 강조색1 8 2 7" xfId="3744"/>
    <cellStyle name="40% - 강조색1 8 3" xfId="663"/>
    <cellStyle name="40% - 강조색1 8 3 2" xfId="1230"/>
    <cellStyle name="40% - 강조색1 8 3 2 2" xfId="4451"/>
    <cellStyle name="40% - 강조색1 8 3 3" xfId="2077"/>
    <cellStyle name="40% - 강조색1 8 3 3 2" xfId="5297"/>
    <cellStyle name="40% - 강조색1 8 3 4" xfId="2923"/>
    <cellStyle name="40% - 강조색1 8 3 4 2" xfId="6143"/>
    <cellStyle name="40% - 강조색1 8 3 5" xfId="3886"/>
    <cellStyle name="40% - 강조색1 8 4" xfId="1512"/>
    <cellStyle name="40% - 강조색1 8 4 2" xfId="2358"/>
    <cellStyle name="40% - 강조색1 8 4 2 2" xfId="5578"/>
    <cellStyle name="40% - 강조색1 8 4 3" xfId="3204"/>
    <cellStyle name="40% - 강조색1 8 4 3 2" xfId="6424"/>
    <cellStyle name="40% - 강조색1 8 4 4" xfId="4732"/>
    <cellStyle name="40% - 강조색1 8 5" xfId="947"/>
    <cellStyle name="40% - 강조색1 8 5 2" xfId="4168"/>
    <cellStyle name="40% - 강조색1 8 6" xfId="1794"/>
    <cellStyle name="40% - 강조색1 8 6 2" xfId="5014"/>
    <cellStyle name="40% - 강조색1 8 7" xfId="2640"/>
    <cellStyle name="40% - 강조색1 8 7 2" xfId="5860"/>
    <cellStyle name="40% - 강조색1 8 8" xfId="3603"/>
    <cellStyle name="40% - 강조색1 9" xfId="197"/>
    <cellStyle name="40% - 강조색1 9 2" xfId="535"/>
    <cellStyle name="40% - 강조색1 9 2 2" xfId="818"/>
    <cellStyle name="40% - 강조색1 9 2 2 2" xfId="1385"/>
    <cellStyle name="40% - 강조색1 9 2 2 2 2" xfId="4606"/>
    <cellStyle name="40% - 강조색1 9 2 2 3" xfId="2232"/>
    <cellStyle name="40% - 강조색1 9 2 2 3 2" xfId="5452"/>
    <cellStyle name="40% - 강조색1 9 2 2 4" xfId="3078"/>
    <cellStyle name="40% - 강조색1 9 2 2 4 2" xfId="6298"/>
    <cellStyle name="40% - 강조색1 9 2 2 5" xfId="4041"/>
    <cellStyle name="40% - 강조색1 9 2 3" xfId="1667"/>
    <cellStyle name="40% - 강조색1 9 2 3 2" xfId="2513"/>
    <cellStyle name="40% - 강조색1 9 2 3 2 2" xfId="5733"/>
    <cellStyle name="40% - 강조색1 9 2 3 3" xfId="3359"/>
    <cellStyle name="40% - 강조색1 9 2 3 3 2" xfId="6579"/>
    <cellStyle name="40% - 강조색1 9 2 3 4" xfId="4887"/>
    <cellStyle name="40% - 강조색1 9 2 4" xfId="1102"/>
    <cellStyle name="40% - 강조색1 9 2 4 2" xfId="4323"/>
    <cellStyle name="40% - 강조색1 9 2 5" xfId="1949"/>
    <cellStyle name="40% - 강조색1 9 2 5 2" xfId="5169"/>
    <cellStyle name="40% - 강조색1 9 2 6" xfId="2795"/>
    <cellStyle name="40% - 강조색1 9 2 6 2" xfId="6015"/>
    <cellStyle name="40% - 강조색1 9 2 7" xfId="3758"/>
    <cellStyle name="40% - 강조색1 9 3" xfId="677"/>
    <cellStyle name="40% - 강조색1 9 3 2" xfId="1244"/>
    <cellStyle name="40% - 강조색1 9 3 2 2" xfId="4465"/>
    <cellStyle name="40% - 강조색1 9 3 3" xfId="2091"/>
    <cellStyle name="40% - 강조색1 9 3 3 2" xfId="5311"/>
    <cellStyle name="40% - 강조색1 9 3 4" xfId="2937"/>
    <cellStyle name="40% - 강조색1 9 3 4 2" xfId="6157"/>
    <cellStyle name="40% - 강조색1 9 3 5" xfId="3900"/>
    <cellStyle name="40% - 강조색1 9 4" xfId="1526"/>
    <cellStyle name="40% - 강조색1 9 4 2" xfId="2372"/>
    <cellStyle name="40% - 강조색1 9 4 2 2" xfId="5592"/>
    <cellStyle name="40% - 강조색1 9 4 3" xfId="3218"/>
    <cellStyle name="40% - 강조색1 9 4 3 2" xfId="6438"/>
    <cellStyle name="40% - 강조색1 9 4 4" xfId="4746"/>
    <cellStyle name="40% - 강조색1 9 5" xfId="961"/>
    <cellStyle name="40% - 강조색1 9 5 2" xfId="4182"/>
    <cellStyle name="40% - 강조색1 9 6" xfId="1808"/>
    <cellStyle name="40% - 강조색1 9 6 2" xfId="5028"/>
    <cellStyle name="40% - 강조색1 9 7" xfId="2654"/>
    <cellStyle name="40% - 강조색1 9 7 2" xfId="5874"/>
    <cellStyle name="40% - 강조색1 9 8" xfId="3617"/>
    <cellStyle name="40% - 강조색2" xfId="44" builtinId="35" customBuiltin="1"/>
    <cellStyle name="40% - 강조색2 10" xfId="213"/>
    <cellStyle name="40% - 강조색2 10 2" xfId="551"/>
    <cellStyle name="40% - 강조색2 10 2 2" xfId="834"/>
    <cellStyle name="40% - 강조색2 10 2 2 2" xfId="1401"/>
    <cellStyle name="40% - 강조색2 10 2 2 2 2" xfId="4622"/>
    <cellStyle name="40% - 강조색2 10 2 2 3" xfId="2248"/>
    <cellStyle name="40% - 강조색2 10 2 2 3 2" xfId="5468"/>
    <cellStyle name="40% - 강조색2 10 2 2 4" xfId="3094"/>
    <cellStyle name="40% - 강조색2 10 2 2 4 2" xfId="6314"/>
    <cellStyle name="40% - 강조색2 10 2 2 5" xfId="4057"/>
    <cellStyle name="40% - 강조색2 10 2 3" xfId="1683"/>
    <cellStyle name="40% - 강조색2 10 2 3 2" xfId="2529"/>
    <cellStyle name="40% - 강조색2 10 2 3 2 2" xfId="5749"/>
    <cellStyle name="40% - 강조색2 10 2 3 3" xfId="3375"/>
    <cellStyle name="40% - 강조색2 10 2 3 3 2" xfId="6595"/>
    <cellStyle name="40% - 강조색2 10 2 3 4" xfId="4903"/>
    <cellStyle name="40% - 강조색2 10 2 4" xfId="1118"/>
    <cellStyle name="40% - 강조색2 10 2 4 2" xfId="4339"/>
    <cellStyle name="40% - 강조색2 10 2 5" xfId="1965"/>
    <cellStyle name="40% - 강조색2 10 2 5 2" xfId="5185"/>
    <cellStyle name="40% - 강조색2 10 2 6" xfId="2811"/>
    <cellStyle name="40% - 강조색2 10 2 6 2" xfId="6031"/>
    <cellStyle name="40% - 강조색2 10 2 7" xfId="3774"/>
    <cellStyle name="40% - 강조색2 10 3" xfId="693"/>
    <cellStyle name="40% - 강조색2 10 3 2" xfId="1260"/>
    <cellStyle name="40% - 강조색2 10 3 2 2" xfId="4481"/>
    <cellStyle name="40% - 강조색2 10 3 3" xfId="2107"/>
    <cellStyle name="40% - 강조색2 10 3 3 2" xfId="5327"/>
    <cellStyle name="40% - 강조색2 10 3 4" xfId="2953"/>
    <cellStyle name="40% - 강조색2 10 3 4 2" xfId="6173"/>
    <cellStyle name="40% - 강조색2 10 3 5" xfId="3916"/>
    <cellStyle name="40% - 강조색2 10 4" xfId="1542"/>
    <cellStyle name="40% - 강조색2 10 4 2" xfId="2388"/>
    <cellStyle name="40% - 강조색2 10 4 2 2" xfId="5608"/>
    <cellStyle name="40% - 강조색2 10 4 3" xfId="3234"/>
    <cellStyle name="40% - 강조색2 10 4 3 2" xfId="6454"/>
    <cellStyle name="40% - 강조색2 10 4 4" xfId="4762"/>
    <cellStyle name="40% - 강조색2 10 5" xfId="977"/>
    <cellStyle name="40% - 강조색2 10 5 2" xfId="4198"/>
    <cellStyle name="40% - 강조색2 10 6" xfId="1824"/>
    <cellStyle name="40% - 강조색2 10 6 2" xfId="5044"/>
    <cellStyle name="40% - 강조색2 10 7" xfId="2670"/>
    <cellStyle name="40% - 강조색2 10 7 2" xfId="5890"/>
    <cellStyle name="40% - 강조색2 10 8" xfId="3633"/>
    <cellStyle name="40% - 강조색2 11" xfId="419"/>
    <cellStyle name="40% - 강조색2 11 2" xfId="706"/>
    <cellStyle name="40% - 강조색2 11 2 2" xfId="1273"/>
    <cellStyle name="40% - 강조색2 11 2 2 2" xfId="4494"/>
    <cellStyle name="40% - 강조색2 11 2 3" xfId="2120"/>
    <cellStyle name="40% - 강조색2 11 2 3 2" xfId="5340"/>
    <cellStyle name="40% - 강조색2 11 2 4" xfId="2966"/>
    <cellStyle name="40% - 강조색2 11 2 4 2" xfId="6186"/>
    <cellStyle name="40% - 강조색2 11 2 5" xfId="3929"/>
    <cellStyle name="40% - 강조색2 11 3" xfId="1555"/>
    <cellStyle name="40% - 강조색2 11 3 2" xfId="2401"/>
    <cellStyle name="40% - 강조색2 11 3 2 2" xfId="5621"/>
    <cellStyle name="40% - 강조색2 11 3 3" xfId="3247"/>
    <cellStyle name="40% - 강조색2 11 3 3 2" xfId="6467"/>
    <cellStyle name="40% - 강조색2 11 3 4" xfId="4775"/>
    <cellStyle name="40% - 강조색2 11 4" xfId="990"/>
    <cellStyle name="40% - 강조색2 11 4 2" xfId="4211"/>
    <cellStyle name="40% - 강조색2 11 5" xfId="1837"/>
    <cellStyle name="40% - 강조색2 11 5 2" xfId="5057"/>
    <cellStyle name="40% - 강조색2 11 6" xfId="2683"/>
    <cellStyle name="40% - 강조색2 11 6 2" xfId="5903"/>
    <cellStyle name="40% - 강조색2 11 7" xfId="3646"/>
    <cellStyle name="40% - 강조색2 12" xfId="565"/>
    <cellStyle name="40% - 강조색2 12 2" xfId="1132"/>
    <cellStyle name="40% - 강조색2 12 2 2" xfId="4353"/>
    <cellStyle name="40% - 강조색2 12 3" xfId="1979"/>
    <cellStyle name="40% - 강조색2 12 3 2" xfId="5199"/>
    <cellStyle name="40% - 강조색2 12 4" xfId="2825"/>
    <cellStyle name="40% - 강조색2 12 4 2" xfId="6045"/>
    <cellStyle name="40% - 강조색2 12 5" xfId="3788"/>
    <cellStyle name="40% - 강조색2 13" xfId="1414"/>
    <cellStyle name="40% - 강조색2 13 2" xfId="2260"/>
    <cellStyle name="40% - 강조색2 13 2 2" xfId="5480"/>
    <cellStyle name="40% - 강조색2 13 3" xfId="3106"/>
    <cellStyle name="40% - 강조색2 13 3 2" xfId="6326"/>
    <cellStyle name="40% - 강조색2 13 4" xfId="4634"/>
    <cellStyle name="40% - 강조색2 14" xfId="847"/>
    <cellStyle name="40% - 강조색2 14 2" xfId="4070"/>
    <cellStyle name="40% - 강조색2 15" xfId="1696"/>
    <cellStyle name="40% - 강조색2 15 2" xfId="4916"/>
    <cellStyle name="40% - 강조색2 16" xfId="2542"/>
    <cellStyle name="40% - 강조색2 16 2" xfId="5762"/>
    <cellStyle name="40% - 강조색2 17" xfId="3390"/>
    <cellStyle name="40% - 강조색2 17 2" xfId="6610"/>
    <cellStyle name="40% - 강조색2 18" xfId="3505"/>
    <cellStyle name="40% - 강조색2 19" xfId="6624"/>
    <cellStyle name="40% - 강조색2 2" xfId="101"/>
    <cellStyle name="40% - 강조색2 2 2" xfId="302"/>
    <cellStyle name="40% - 강조색2 2 3" xfId="437"/>
    <cellStyle name="40% - 강조색2 2 3 2" xfId="722"/>
    <cellStyle name="40% - 강조색2 2 3 2 2" xfId="1289"/>
    <cellStyle name="40% - 강조색2 2 3 2 2 2" xfId="4510"/>
    <cellStyle name="40% - 강조색2 2 3 2 3" xfId="2136"/>
    <cellStyle name="40% - 강조색2 2 3 2 3 2" xfId="5356"/>
    <cellStyle name="40% - 강조색2 2 3 2 4" xfId="2982"/>
    <cellStyle name="40% - 강조색2 2 3 2 4 2" xfId="6202"/>
    <cellStyle name="40% - 강조색2 2 3 2 5" xfId="3945"/>
    <cellStyle name="40% - 강조색2 2 3 3" xfId="1571"/>
    <cellStyle name="40% - 강조색2 2 3 3 2" xfId="2417"/>
    <cellStyle name="40% - 강조색2 2 3 3 2 2" xfId="5637"/>
    <cellStyle name="40% - 강조색2 2 3 3 3" xfId="3263"/>
    <cellStyle name="40% - 강조색2 2 3 3 3 2" xfId="6483"/>
    <cellStyle name="40% - 강조색2 2 3 3 4" xfId="4791"/>
    <cellStyle name="40% - 강조색2 2 3 4" xfId="1006"/>
    <cellStyle name="40% - 강조색2 2 3 4 2" xfId="4227"/>
    <cellStyle name="40% - 강조색2 2 3 5" xfId="1853"/>
    <cellStyle name="40% - 강조색2 2 3 5 2" xfId="5073"/>
    <cellStyle name="40% - 강조색2 2 3 6" xfId="2699"/>
    <cellStyle name="40% - 강조색2 2 3 6 2" xfId="5919"/>
    <cellStyle name="40% - 강조색2 2 3 7" xfId="3662"/>
    <cellStyle name="40% - 강조색2 2 4" xfId="581"/>
    <cellStyle name="40% - 강조색2 2 4 2" xfId="1148"/>
    <cellStyle name="40% - 강조색2 2 4 2 2" xfId="4369"/>
    <cellStyle name="40% - 강조색2 2 4 3" xfId="1995"/>
    <cellStyle name="40% - 강조색2 2 4 3 2" xfId="5215"/>
    <cellStyle name="40% - 강조색2 2 4 4" xfId="2841"/>
    <cellStyle name="40% - 강조색2 2 4 4 2" xfId="6061"/>
    <cellStyle name="40% - 강조색2 2 4 5" xfId="3804"/>
    <cellStyle name="40% - 강조색2 2 5" xfId="1430"/>
    <cellStyle name="40% - 강조색2 2 5 2" xfId="2276"/>
    <cellStyle name="40% - 강조색2 2 5 2 2" xfId="5496"/>
    <cellStyle name="40% - 강조색2 2 5 3" xfId="3122"/>
    <cellStyle name="40% - 강조색2 2 5 3 2" xfId="6342"/>
    <cellStyle name="40% - 강조색2 2 5 4" xfId="4650"/>
    <cellStyle name="40% - 강조색2 2 6" xfId="865"/>
    <cellStyle name="40% - 강조색2 2 6 2" xfId="4086"/>
    <cellStyle name="40% - 강조색2 2 7" xfId="1712"/>
    <cellStyle name="40% - 강조색2 2 7 2" xfId="4932"/>
    <cellStyle name="40% - 강조색2 2 8" xfId="2558"/>
    <cellStyle name="40% - 강조색2 2 8 2" xfId="5778"/>
    <cellStyle name="40% - 강조색2 2 9" xfId="3521"/>
    <cellStyle name="40% - 강조색2 3" xfId="115"/>
    <cellStyle name="40% - 강조색2 3 2" xfId="303"/>
    <cellStyle name="40% - 강조색2 3 3" xfId="451"/>
    <cellStyle name="40% - 강조색2 3 3 2" xfId="736"/>
    <cellStyle name="40% - 강조색2 3 3 2 2" xfId="1303"/>
    <cellStyle name="40% - 강조색2 3 3 2 2 2" xfId="4524"/>
    <cellStyle name="40% - 강조색2 3 3 2 3" xfId="2150"/>
    <cellStyle name="40% - 강조색2 3 3 2 3 2" xfId="5370"/>
    <cellStyle name="40% - 강조색2 3 3 2 4" xfId="2996"/>
    <cellStyle name="40% - 강조색2 3 3 2 4 2" xfId="6216"/>
    <cellStyle name="40% - 강조색2 3 3 2 5" xfId="3959"/>
    <cellStyle name="40% - 강조색2 3 3 3" xfId="1585"/>
    <cellStyle name="40% - 강조색2 3 3 3 2" xfId="2431"/>
    <cellStyle name="40% - 강조색2 3 3 3 2 2" xfId="5651"/>
    <cellStyle name="40% - 강조색2 3 3 3 3" xfId="3277"/>
    <cellStyle name="40% - 강조색2 3 3 3 3 2" xfId="6497"/>
    <cellStyle name="40% - 강조색2 3 3 3 4" xfId="4805"/>
    <cellStyle name="40% - 강조색2 3 3 4" xfId="1020"/>
    <cellStyle name="40% - 강조색2 3 3 4 2" xfId="4241"/>
    <cellStyle name="40% - 강조색2 3 3 5" xfId="1867"/>
    <cellStyle name="40% - 강조색2 3 3 5 2" xfId="5087"/>
    <cellStyle name="40% - 강조색2 3 3 6" xfId="2713"/>
    <cellStyle name="40% - 강조색2 3 3 6 2" xfId="5933"/>
    <cellStyle name="40% - 강조색2 3 3 7" xfId="3676"/>
    <cellStyle name="40% - 강조색2 3 4" xfId="595"/>
    <cellStyle name="40% - 강조색2 3 4 2" xfId="1162"/>
    <cellStyle name="40% - 강조색2 3 4 2 2" xfId="4383"/>
    <cellStyle name="40% - 강조색2 3 4 3" xfId="2009"/>
    <cellStyle name="40% - 강조색2 3 4 3 2" xfId="5229"/>
    <cellStyle name="40% - 강조색2 3 4 4" xfId="2855"/>
    <cellStyle name="40% - 강조색2 3 4 4 2" xfId="6075"/>
    <cellStyle name="40% - 강조색2 3 4 5" xfId="3818"/>
    <cellStyle name="40% - 강조색2 3 5" xfId="1444"/>
    <cellStyle name="40% - 강조색2 3 5 2" xfId="2290"/>
    <cellStyle name="40% - 강조색2 3 5 2 2" xfId="5510"/>
    <cellStyle name="40% - 강조색2 3 5 3" xfId="3136"/>
    <cellStyle name="40% - 강조색2 3 5 3 2" xfId="6356"/>
    <cellStyle name="40% - 강조색2 3 5 4" xfId="4664"/>
    <cellStyle name="40% - 강조색2 3 6" xfId="879"/>
    <cellStyle name="40% - 강조색2 3 6 2" xfId="4100"/>
    <cellStyle name="40% - 강조색2 3 7" xfId="1726"/>
    <cellStyle name="40% - 강조색2 3 7 2" xfId="4946"/>
    <cellStyle name="40% - 강조색2 3 8" xfId="2572"/>
    <cellStyle name="40% - 강조색2 3 8 2" xfId="5792"/>
    <cellStyle name="40% - 강조색2 3 9" xfId="3535"/>
    <cellStyle name="40% - 강조색2 4" xfId="129"/>
    <cellStyle name="40% - 강조색2 4 2" xfId="304"/>
    <cellStyle name="40% - 강조색2 4 3" xfId="465"/>
    <cellStyle name="40% - 강조색2 4 3 2" xfId="750"/>
    <cellStyle name="40% - 강조색2 4 3 2 2" xfId="1317"/>
    <cellStyle name="40% - 강조색2 4 3 2 2 2" xfId="4538"/>
    <cellStyle name="40% - 강조색2 4 3 2 3" xfId="2164"/>
    <cellStyle name="40% - 강조색2 4 3 2 3 2" xfId="5384"/>
    <cellStyle name="40% - 강조색2 4 3 2 4" xfId="3010"/>
    <cellStyle name="40% - 강조색2 4 3 2 4 2" xfId="6230"/>
    <cellStyle name="40% - 강조색2 4 3 2 5" xfId="3973"/>
    <cellStyle name="40% - 강조색2 4 3 3" xfId="1599"/>
    <cellStyle name="40% - 강조색2 4 3 3 2" xfId="2445"/>
    <cellStyle name="40% - 강조색2 4 3 3 2 2" xfId="5665"/>
    <cellStyle name="40% - 강조색2 4 3 3 3" xfId="3291"/>
    <cellStyle name="40% - 강조색2 4 3 3 3 2" xfId="6511"/>
    <cellStyle name="40% - 강조색2 4 3 3 4" xfId="4819"/>
    <cellStyle name="40% - 강조색2 4 3 4" xfId="1034"/>
    <cellStyle name="40% - 강조색2 4 3 4 2" xfId="4255"/>
    <cellStyle name="40% - 강조색2 4 3 5" xfId="1881"/>
    <cellStyle name="40% - 강조색2 4 3 5 2" xfId="5101"/>
    <cellStyle name="40% - 강조색2 4 3 6" xfId="2727"/>
    <cellStyle name="40% - 강조색2 4 3 6 2" xfId="5947"/>
    <cellStyle name="40% - 강조색2 4 3 7" xfId="3690"/>
    <cellStyle name="40% - 강조색2 4 4" xfId="609"/>
    <cellStyle name="40% - 강조색2 4 4 2" xfId="1176"/>
    <cellStyle name="40% - 강조색2 4 4 2 2" xfId="4397"/>
    <cellStyle name="40% - 강조색2 4 4 3" xfId="2023"/>
    <cellStyle name="40% - 강조색2 4 4 3 2" xfId="5243"/>
    <cellStyle name="40% - 강조색2 4 4 4" xfId="2869"/>
    <cellStyle name="40% - 강조색2 4 4 4 2" xfId="6089"/>
    <cellStyle name="40% - 강조색2 4 4 5" xfId="3832"/>
    <cellStyle name="40% - 강조색2 4 5" xfId="1458"/>
    <cellStyle name="40% - 강조색2 4 5 2" xfId="2304"/>
    <cellStyle name="40% - 강조색2 4 5 2 2" xfId="5524"/>
    <cellStyle name="40% - 강조색2 4 5 3" xfId="3150"/>
    <cellStyle name="40% - 강조색2 4 5 3 2" xfId="6370"/>
    <cellStyle name="40% - 강조색2 4 5 4" xfId="4678"/>
    <cellStyle name="40% - 강조색2 4 6" xfId="893"/>
    <cellStyle name="40% - 강조색2 4 6 2" xfId="4114"/>
    <cellStyle name="40% - 강조색2 4 7" xfId="1740"/>
    <cellStyle name="40% - 강조색2 4 7 2" xfId="4960"/>
    <cellStyle name="40% - 강조색2 4 8" xfId="2586"/>
    <cellStyle name="40% - 강조색2 4 8 2" xfId="5806"/>
    <cellStyle name="40% - 강조색2 4 9" xfId="3549"/>
    <cellStyle name="40% - 강조색2 5" xfId="143"/>
    <cellStyle name="40% - 강조색2 5 2" xfId="305"/>
    <cellStyle name="40% - 강조색2 5 3" xfId="479"/>
    <cellStyle name="40% - 강조색2 5 3 2" xfId="764"/>
    <cellStyle name="40% - 강조색2 5 3 2 2" xfId="1331"/>
    <cellStyle name="40% - 강조색2 5 3 2 2 2" xfId="4552"/>
    <cellStyle name="40% - 강조색2 5 3 2 3" xfId="2178"/>
    <cellStyle name="40% - 강조색2 5 3 2 3 2" xfId="5398"/>
    <cellStyle name="40% - 강조색2 5 3 2 4" xfId="3024"/>
    <cellStyle name="40% - 강조색2 5 3 2 4 2" xfId="6244"/>
    <cellStyle name="40% - 강조색2 5 3 2 5" xfId="3987"/>
    <cellStyle name="40% - 강조색2 5 3 3" xfId="1613"/>
    <cellStyle name="40% - 강조색2 5 3 3 2" xfId="2459"/>
    <cellStyle name="40% - 강조색2 5 3 3 2 2" xfId="5679"/>
    <cellStyle name="40% - 강조색2 5 3 3 3" xfId="3305"/>
    <cellStyle name="40% - 강조색2 5 3 3 3 2" xfId="6525"/>
    <cellStyle name="40% - 강조색2 5 3 3 4" xfId="4833"/>
    <cellStyle name="40% - 강조색2 5 3 4" xfId="1048"/>
    <cellStyle name="40% - 강조색2 5 3 4 2" xfId="4269"/>
    <cellStyle name="40% - 강조색2 5 3 5" xfId="1895"/>
    <cellStyle name="40% - 강조색2 5 3 5 2" xfId="5115"/>
    <cellStyle name="40% - 강조색2 5 3 6" xfId="2741"/>
    <cellStyle name="40% - 강조색2 5 3 6 2" xfId="5961"/>
    <cellStyle name="40% - 강조색2 5 3 7" xfId="3704"/>
    <cellStyle name="40% - 강조색2 5 4" xfId="623"/>
    <cellStyle name="40% - 강조색2 5 4 2" xfId="1190"/>
    <cellStyle name="40% - 강조색2 5 4 2 2" xfId="4411"/>
    <cellStyle name="40% - 강조색2 5 4 3" xfId="2037"/>
    <cellStyle name="40% - 강조색2 5 4 3 2" xfId="5257"/>
    <cellStyle name="40% - 강조색2 5 4 4" xfId="2883"/>
    <cellStyle name="40% - 강조색2 5 4 4 2" xfId="6103"/>
    <cellStyle name="40% - 강조색2 5 4 5" xfId="3846"/>
    <cellStyle name="40% - 강조색2 5 5" xfId="1472"/>
    <cellStyle name="40% - 강조색2 5 5 2" xfId="2318"/>
    <cellStyle name="40% - 강조색2 5 5 2 2" xfId="5538"/>
    <cellStyle name="40% - 강조색2 5 5 3" xfId="3164"/>
    <cellStyle name="40% - 강조색2 5 5 3 2" xfId="6384"/>
    <cellStyle name="40% - 강조색2 5 5 4" xfId="4692"/>
    <cellStyle name="40% - 강조색2 5 6" xfId="907"/>
    <cellStyle name="40% - 강조색2 5 6 2" xfId="4128"/>
    <cellStyle name="40% - 강조색2 5 7" xfId="1754"/>
    <cellStyle name="40% - 강조색2 5 7 2" xfId="4974"/>
    <cellStyle name="40% - 강조색2 5 8" xfId="2600"/>
    <cellStyle name="40% - 강조색2 5 8 2" xfId="5820"/>
    <cellStyle name="40% - 강조색2 5 9" xfId="3563"/>
    <cellStyle name="40% - 강조색2 6" xfId="157"/>
    <cellStyle name="40% - 강조색2 6 2" xfId="493"/>
    <cellStyle name="40% - 강조색2 6 2 2" xfId="778"/>
    <cellStyle name="40% - 강조색2 6 2 2 2" xfId="1345"/>
    <cellStyle name="40% - 강조색2 6 2 2 2 2" xfId="4566"/>
    <cellStyle name="40% - 강조색2 6 2 2 3" xfId="2192"/>
    <cellStyle name="40% - 강조색2 6 2 2 3 2" xfId="5412"/>
    <cellStyle name="40% - 강조색2 6 2 2 4" xfId="3038"/>
    <cellStyle name="40% - 강조색2 6 2 2 4 2" xfId="6258"/>
    <cellStyle name="40% - 강조색2 6 2 2 5" xfId="4001"/>
    <cellStyle name="40% - 강조색2 6 2 3" xfId="1627"/>
    <cellStyle name="40% - 강조색2 6 2 3 2" xfId="2473"/>
    <cellStyle name="40% - 강조색2 6 2 3 2 2" xfId="5693"/>
    <cellStyle name="40% - 강조색2 6 2 3 3" xfId="3319"/>
    <cellStyle name="40% - 강조색2 6 2 3 3 2" xfId="6539"/>
    <cellStyle name="40% - 강조색2 6 2 3 4" xfId="4847"/>
    <cellStyle name="40% - 강조색2 6 2 4" xfId="1062"/>
    <cellStyle name="40% - 강조색2 6 2 4 2" xfId="4283"/>
    <cellStyle name="40% - 강조색2 6 2 5" xfId="1909"/>
    <cellStyle name="40% - 강조색2 6 2 5 2" xfId="5129"/>
    <cellStyle name="40% - 강조색2 6 2 6" xfId="2755"/>
    <cellStyle name="40% - 강조색2 6 2 6 2" xfId="5975"/>
    <cellStyle name="40% - 강조색2 6 2 7" xfId="3718"/>
    <cellStyle name="40% - 강조색2 6 3" xfId="637"/>
    <cellStyle name="40% - 강조색2 6 3 2" xfId="1204"/>
    <cellStyle name="40% - 강조색2 6 3 2 2" xfId="4425"/>
    <cellStyle name="40% - 강조색2 6 3 3" xfId="2051"/>
    <cellStyle name="40% - 강조색2 6 3 3 2" xfId="5271"/>
    <cellStyle name="40% - 강조색2 6 3 4" xfId="2897"/>
    <cellStyle name="40% - 강조색2 6 3 4 2" xfId="6117"/>
    <cellStyle name="40% - 강조색2 6 3 5" xfId="3860"/>
    <cellStyle name="40% - 강조색2 6 4" xfId="1486"/>
    <cellStyle name="40% - 강조색2 6 4 2" xfId="2332"/>
    <cellStyle name="40% - 강조색2 6 4 2 2" xfId="5552"/>
    <cellStyle name="40% - 강조색2 6 4 3" xfId="3178"/>
    <cellStyle name="40% - 강조색2 6 4 3 2" xfId="6398"/>
    <cellStyle name="40% - 강조색2 6 4 4" xfId="4706"/>
    <cellStyle name="40% - 강조색2 6 5" xfId="921"/>
    <cellStyle name="40% - 강조색2 6 5 2" xfId="4142"/>
    <cellStyle name="40% - 강조색2 6 6" xfId="1768"/>
    <cellStyle name="40% - 강조색2 6 6 2" xfId="4988"/>
    <cellStyle name="40% - 강조색2 6 7" xfId="2614"/>
    <cellStyle name="40% - 강조색2 6 7 2" xfId="5834"/>
    <cellStyle name="40% - 강조색2 6 8" xfId="3577"/>
    <cellStyle name="40% - 강조색2 7" xfId="171"/>
    <cellStyle name="40% - 강조색2 7 2" xfId="507"/>
    <cellStyle name="40% - 강조색2 7 2 2" xfId="792"/>
    <cellStyle name="40% - 강조색2 7 2 2 2" xfId="1359"/>
    <cellStyle name="40% - 강조색2 7 2 2 2 2" xfId="4580"/>
    <cellStyle name="40% - 강조색2 7 2 2 3" xfId="2206"/>
    <cellStyle name="40% - 강조색2 7 2 2 3 2" xfId="5426"/>
    <cellStyle name="40% - 강조색2 7 2 2 4" xfId="3052"/>
    <cellStyle name="40% - 강조색2 7 2 2 4 2" xfId="6272"/>
    <cellStyle name="40% - 강조색2 7 2 2 5" xfId="4015"/>
    <cellStyle name="40% - 강조색2 7 2 3" xfId="1641"/>
    <cellStyle name="40% - 강조색2 7 2 3 2" xfId="2487"/>
    <cellStyle name="40% - 강조색2 7 2 3 2 2" xfId="5707"/>
    <cellStyle name="40% - 강조색2 7 2 3 3" xfId="3333"/>
    <cellStyle name="40% - 강조색2 7 2 3 3 2" xfId="6553"/>
    <cellStyle name="40% - 강조색2 7 2 3 4" xfId="4861"/>
    <cellStyle name="40% - 강조색2 7 2 4" xfId="1076"/>
    <cellStyle name="40% - 강조색2 7 2 4 2" xfId="4297"/>
    <cellStyle name="40% - 강조색2 7 2 5" xfId="1923"/>
    <cellStyle name="40% - 강조색2 7 2 5 2" xfId="5143"/>
    <cellStyle name="40% - 강조색2 7 2 6" xfId="2769"/>
    <cellStyle name="40% - 강조색2 7 2 6 2" xfId="5989"/>
    <cellStyle name="40% - 강조색2 7 2 7" xfId="3732"/>
    <cellStyle name="40% - 강조색2 7 3" xfId="651"/>
    <cellStyle name="40% - 강조색2 7 3 2" xfId="1218"/>
    <cellStyle name="40% - 강조색2 7 3 2 2" xfId="4439"/>
    <cellStyle name="40% - 강조색2 7 3 3" xfId="2065"/>
    <cellStyle name="40% - 강조색2 7 3 3 2" xfId="5285"/>
    <cellStyle name="40% - 강조색2 7 3 4" xfId="2911"/>
    <cellStyle name="40% - 강조색2 7 3 4 2" xfId="6131"/>
    <cellStyle name="40% - 강조색2 7 3 5" xfId="3874"/>
    <cellStyle name="40% - 강조색2 7 4" xfId="1500"/>
    <cellStyle name="40% - 강조색2 7 4 2" xfId="2346"/>
    <cellStyle name="40% - 강조색2 7 4 2 2" xfId="5566"/>
    <cellStyle name="40% - 강조색2 7 4 3" xfId="3192"/>
    <cellStyle name="40% - 강조색2 7 4 3 2" xfId="6412"/>
    <cellStyle name="40% - 강조색2 7 4 4" xfId="4720"/>
    <cellStyle name="40% - 강조색2 7 5" xfId="935"/>
    <cellStyle name="40% - 강조색2 7 5 2" xfId="4156"/>
    <cellStyle name="40% - 강조색2 7 6" xfId="1782"/>
    <cellStyle name="40% - 강조색2 7 6 2" xfId="5002"/>
    <cellStyle name="40% - 강조색2 7 7" xfId="2628"/>
    <cellStyle name="40% - 강조색2 7 7 2" xfId="5848"/>
    <cellStyle name="40% - 강조색2 7 8" xfId="3591"/>
    <cellStyle name="40% - 강조색2 8" xfId="185"/>
    <cellStyle name="40% - 강조색2 8 2" xfId="523"/>
    <cellStyle name="40% - 강조색2 8 2 2" xfId="806"/>
    <cellStyle name="40% - 강조색2 8 2 2 2" xfId="1373"/>
    <cellStyle name="40% - 강조색2 8 2 2 2 2" xfId="4594"/>
    <cellStyle name="40% - 강조색2 8 2 2 3" xfId="2220"/>
    <cellStyle name="40% - 강조색2 8 2 2 3 2" xfId="5440"/>
    <cellStyle name="40% - 강조색2 8 2 2 4" xfId="3066"/>
    <cellStyle name="40% - 강조색2 8 2 2 4 2" xfId="6286"/>
    <cellStyle name="40% - 강조색2 8 2 2 5" xfId="4029"/>
    <cellStyle name="40% - 강조색2 8 2 3" xfId="1655"/>
    <cellStyle name="40% - 강조색2 8 2 3 2" xfId="2501"/>
    <cellStyle name="40% - 강조색2 8 2 3 2 2" xfId="5721"/>
    <cellStyle name="40% - 강조색2 8 2 3 3" xfId="3347"/>
    <cellStyle name="40% - 강조색2 8 2 3 3 2" xfId="6567"/>
    <cellStyle name="40% - 강조색2 8 2 3 4" xfId="4875"/>
    <cellStyle name="40% - 강조색2 8 2 4" xfId="1090"/>
    <cellStyle name="40% - 강조색2 8 2 4 2" xfId="4311"/>
    <cellStyle name="40% - 강조색2 8 2 5" xfId="1937"/>
    <cellStyle name="40% - 강조색2 8 2 5 2" xfId="5157"/>
    <cellStyle name="40% - 강조색2 8 2 6" xfId="2783"/>
    <cellStyle name="40% - 강조색2 8 2 6 2" xfId="6003"/>
    <cellStyle name="40% - 강조색2 8 2 7" xfId="3746"/>
    <cellStyle name="40% - 강조색2 8 3" xfId="665"/>
    <cellStyle name="40% - 강조색2 8 3 2" xfId="1232"/>
    <cellStyle name="40% - 강조색2 8 3 2 2" xfId="4453"/>
    <cellStyle name="40% - 강조색2 8 3 3" xfId="2079"/>
    <cellStyle name="40% - 강조색2 8 3 3 2" xfId="5299"/>
    <cellStyle name="40% - 강조색2 8 3 4" xfId="2925"/>
    <cellStyle name="40% - 강조색2 8 3 4 2" xfId="6145"/>
    <cellStyle name="40% - 강조색2 8 3 5" xfId="3888"/>
    <cellStyle name="40% - 강조색2 8 4" xfId="1514"/>
    <cellStyle name="40% - 강조색2 8 4 2" xfId="2360"/>
    <cellStyle name="40% - 강조색2 8 4 2 2" xfId="5580"/>
    <cellStyle name="40% - 강조색2 8 4 3" xfId="3206"/>
    <cellStyle name="40% - 강조색2 8 4 3 2" xfId="6426"/>
    <cellStyle name="40% - 강조색2 8 4 4" xfId="4734"/>
    <cellStyle name="40% - 강조색2 8 5" xfId="949"/>
    <cellStyle name="40% - 강조색2 8 5 2" xfId="4170"/>
    <cellStyle name="40% - 강조색2 8 6" xfId="1796"/>
    <cellStyle name="40% - 강조색2 8 6 2" xfId="5016"/>
    <cellStyle name="40% - 강조색2 8 7" xfId="2642"/>
    <cellStyle name="40% - 강조색2 8 7 2" xfId="5862"/>
    <cellStyle name="40% - 강조색2 8 8" xfId="3605"/>
    <cellStyle name="40% - 강조색2 9" xfId="199"/>
    <cellStyle name="40% - 강조색2 9 2" xfId="537"/>
    <cellStyle name="40% - 강조색2 9 2 2" xfId="820"/>
    <cellStyle name="40% - 강조색2 9 2 2 2" xfId="1387"/>
    <cellStyle name="40% - 강조색2 9 2 2 2 2" xfId="4608"/>
    <cellStyle name="40% - 강조색2 9 2 2 3" xfId="2234"/>
    <cellStyle name="40% - 강조색2 9 2 2 3 2" xfId="5454"/>
    <cellStyle name="40% - 강조색2 9 2 2 4" xfId="3080"/>
    <cellStyle name="40% - 강조색2 9 2 2 4 2" xfId="6300"/>
    <cellStyle name="40% - 강조색2 9 2 2 5" xfId="4043"/>
    <cellStyle name="40% - 강조색2 9 2 3" xfId="1669"/>
    <cellStyle name="40% - 강조색2 9 2 3 2" xfId="2515"/>
    <cellStyle name="40% - 강조색2 9 2 3 2 2" xfId="5735"/>
    <cellStyle name="40% - 강조색2 9 2 3 3" xfId="3361"/>
    <cellStyle name="40% - 강조색2 9 2 3 3 2" xfId="6581"/>
    <cellStyle name="40% - 강조색2 9 2 3 4" xfId="4889"/>
    <cellStyle name="40% - 강조색2 9 2 4" xfId="1104"/>
    <cellStyle name="40% - 강조색2 9 2 4 2" xfId="4325"/>
    <cellStyle name="40% - 강조색2 9 2 5" xfId="1951"/>
    <cellStyle name="40% - 강조색2 9 2 5 2" xfId="5171"/>
    <cellStyle name="40% - 강조색2 9 2 6" xfId="2797"/>
    <cellStyle name="40% - 강조색2 9 2 6 2" xfId="6017"/>
    <cellStyle name="40% - 강조색2 9 2 7" xfId="3760"/>
    <cellStyle name="40% - 강조색2 9 3" xfId="679"/>
    <cellStyle name="40% - 강조색2 9 3 2" xfId="1246"/>
    <cellStyle name="40% - 강조색2 9 3 2 2" xfId="4467"/>
    <cellStyle name="40% - 강조색2 9 3 3" xfId="2093"/>
    <cellStyle name="40% - 강조색2 9 3 3 2" xfId="5313"/>
    <cellStyle name="40% - 강조색2 9 3 4" xfId="2939"/>
    <cellStyle name="40% - 강조색2 9 3 4 2" xfId="6159"/>
    <cellStyle name="40% - 강조색2 9 3 5" xfId="3902"/>
    <cellStyle name="40% - 강조색2 9 4" xfId="1528"/>
    <cellStyle name="40% - 강조색2 9 4 2" xfId="2374"/>
    <cellStyle name="40% - 강조색2 9 4 2 2" xfId="5594"/>
    <cellStyle name="40% - 강조색2 9 4 3" xfId="3220"/>
    <cellStyle name="40% - 강조색2 9 4 3 2" xfId="6440"/>
    <cellStyle name="40% - 강조색2 9 4 4" xfId="4748"/>
    <cellStyle name="40% - 강조색2 9 5" xfId="963"/>
    <cellStyle name="40% - 강조색2 9 5 2" xfId="4184"/>
    <cellStyle name="40% - 강조색2 9 6" xfId="1810"/>
    <cellStyle name="40% - 강조색2 9 6 2" xfId="5030"/>
    <cellStyle name="40% - 강조색2 9 7" xfId="2656"/>
    <cellStyle name="40% - 강조색2 9 7 2" xfId="5876"/>
    <cellStyle name="40% - 강조색2 9 8" xfId="3619"/>
    <cellStyle name="40% - 강조색3" xfId="48" builtinId="39" customBuiltin="1"/>
    <cellStyle name="40% - 강조색3 10" xfId="215"/>
    <cellStyle name="40% - 강조색3 10 2" xfId="553"/>
    <cellStyle name="40% - 강조색3 10 2 2" xfId="836"/>
    <cellStyle name="40% - 강조색3 10 2 2 2" xfId="1403"/>
    <cellStyle name="40% - 강조색3 10 2 2 2 2" xfId="4624"/>
    <cellStyle name="40% - 강조색3 10 2 2 3" xfId="2250"/>
    <cellStyle name="40% - 강조색3 10 2 2 3 2" xfId="5470"/>
    <cellStyle name="40% - 강조색3 10 2 2 4" xfId="3096"/>
    <cellStyle name="40% - 강조색3 10 2 2 4 2" xfId="6316"/>
    <cellStyle name="40% - 강조색3 10 2 2 5" xfId="4059"/>
    <cellStyle name="40% - 강조색3 10 2 3" xfId="1685"/>
    <cellStyle name="40% - 강조색3 10 2 3 2" xfId="2531"/>
    <cellStyle name="40% - 강조색3 10 2 3 2 2" xfId="5751"/>
    <cellStyle name="40% - 강조색3 10 2 3 3" xfId="3377"/>
    <cellStyle name="40% - 강조색3 10 2 3 3 2" xfId="6597"/>
    <cellStyle name="40% - 강조색3 10 2 3 4" xfId="4905"/>
    <cellStyle name="40% - 강조색3 10 2 4" xfId="1120"/>
    <cellStyle name="40% - 강조색3 10 2 4 2" xfId="4341"/>
    <cellStyle name="40% - 강조색3 10 2 5" xfId="1967"/>
    <cellStyle name="40% - 강조색3 10 2 5 2" xfId="5187"/>
    <cellStyle name="40% - 강조색3 10 2 6" xfId="2813"/>
    <cellStyle name="40% - 강조색3 10 2 6 2" xfId="6033"/>
    <cellStyle name="40% - 강조색3 10 2 7" xfId="3776"/>
    <cellStyle name="40% - 강조색3 10 3" xfId="695"/>
    <cellStyle name="40% - 강조색3 10 3 2" xfId="1262"/>
    <cellStyle name="40% - 강조색3 10 3 2 2" xfId="4483"/>
    <cellStyle name="40% - 강조색3 10 3 3" xfId="2109"/>
    <cellStyle name="40% - 강조색3 10 3 3 2" xfId="5329"/>
    <cellStyle name="40% - 강조색3 10 3 4" xfId="2955"/>
    <cellStyle name="40% - 강조색3 10 3 4 2" xfId="6175"/>
    <cellStyle name="40% - 강조색3 10 3 5" xfId="3918"/>
    <cellStyle name="40% - 강조색3 10 4" xfId="1544"/>
    <cellStyle name="40% - 강조색3 10 4 2" xfId="2390"/>
    <cellStyle name="40% - 강조색3 10 4 2 2" xfId="5610"/>
    <cellStyle name="40% - 강조색3 10 4 3" xfId="3236"/>
    <cellStyle name="40% - 강조색3 10 4 3 2" xfId="6456"/>
    <cellStyle name="40% - 강조색3 10 4 4" xfId="4764"/>
    <cellStyle name="40% - 강조색3 10 5" xfId="979"/>
    <cellStyle name="40% - 강조색3 10 5 2" xfId="4200"/>
    <cellStyle name="40% - 강조색3 10 6" xfId="1826"/>
    <cellStyle name="40% - 강조색3 10 6 2" xfId="5046"/>
    <cellStyle name="40% - 강조색3 10 7" xfId="2672"/>
    <cellStyle name="40% - 강조색3 10 7 2" xfId="5892"/>
    <cellStyle name="40% - 강조색3 10 8" xfId="3635"/>
    <cellStyle name="40% - 강조색3 11" xfId="421"/>
    <cellStyle name="40% - 강조색3 11 2" xfId="708"/>
    <cellStyle name="40% - 강조색3 11 2 2" xfId="1275"/>
    <cellStyle name="40% - 강조색3 11 2 2 2" xfId="4496"/>
    <cellStyle name="40% - 강조색3 11 2 3" xfId="2122"/>
    <cellStyle name="40% - 강조색3 11 2 3 2" xfId="5342"/>
    <cellStyle name="40% - 강조색3 11 2 4" xfId="2968"/>
    <cellStyle name="40% - 강조색3 11 2 4 2" xfId="6188"/>
    <cellStyle name="40% - 강조색3 11 2 5" xfId="3931"/>
    <cellStyle name="40% - 강조색3 11 3" xfId="1557"/>
    <cellStyle name="40% - 강조색3 11 3 2" xfId="2403"/>
    <cellStyle name="40% - 강조색3 11 3 2 2" xfId="5623"/>
    <cellStyle name="40% - 강조색3 11 3 3" xfId="3249"/>
    <cellStyle name="40% - 강조색3 11 3 3 2" xfId="6469"/>
    <cellStyle name="40% - 강조색3 11 3 4" xfId="4777"/>
    <cellStyle name="40% - 강조색3 11 4" xfId="992"/>
    <cellStyle name="40% - 강조색3 11 4 2" xfId="4213"/>
    <cellStyle name="40% - 강조색3 11 5" xfId="1839"/>
    <cellStyle name="40% - 강조색3 11 5 2" xfId="5059"/>
    <cellStyle name="40% - 강조색3 11 6" xfId="2685"/>
    <cellStyle name="40% - 강조색3 11 6 2" xfId="5905"/>
    <cellStyle name="40% - 강조색3 11 7" xfId="3648"/>
    <cellStyle name="40% - 강조색3 12" xfId="567"/>
    <cellStyle name="40% - 강조색3 12 2" xfId="1134"/>
    <cellStyle name="40% - 강조색3 12 2 2" xfId="4355"/>
    <cellStyle name="40% - 강조색3 12 3" xfId="1981"/>
    <cellStyle name="40% - 강조색3 12 3 2" xfId="5201"/>
    <cellStyle name="40% - 강조색3 12 4" xfId="2827"/>
    <cellStyle name="40% - 강조색3 12 4 2" xfId="6047"/>
    <cellStyle name="40% - 강조색3 12 5" xfId="3790"/>
    <cellStyle name="40% - 강조색3 13" xfId="1416"/>
    <cellStyle name="40% - 강조색3 13 2" xfId="2262"/>
    <cellStyle name="40% - 강조색3 13 2 2" xfId="5482"/>
    <cellStyle name="40% - 강조색3 13 3" xfId="3108"/>
    <cellStyle name="40% - 강조색3 13 3 2" xfId="6328"/>
    <cellStyle name="40% - 강조색3 13 4" xfId="4636"/>
    <cellStyle name="40% - 강조색3 14" xfId="849"/>
    <cellStyle name="40% - 강조색3 14 2" xfId="4072"/>
    <cellStyle name="40% - 강조색3 15" xfId="1698"/>
    <cellStyle name="40% - 강조색3 15 2" xfId="4918"/>
    <cellStyle name="40% - 강조색3 16" xfId="2544"/>
    <cellStyle name="40% - 강조색3 16 2" xfId="5764"/>
    <cellStyle name="40% - 강조색3 17" xfId="3392"/>
    <cellStyle name="40% - 강조색3 17 2" xfId="6612"/>
    <cellStyle name="40% - 강조색3 18" xfId="3507"/>
    <cellStyle name="40% - 강조색3 19" xfId="6626"/>
    <cellStyle name="40% - 강조색3 2" xfId="103"/>
    <cellStyle name="40% - 강조색3 2 2" xfId="306"/>
    <cellStyle name="40% - 강조색3 2 3" xfId="439"/>
    <cellStyle name="40% - 강조색3 2 3 2" xfId="724"/>
    <cellStyle name="40% - 강조색3 2 3 2 2" xfId="1291"/>
    <cellStyle name="40% - 강조색3 2 3 2 2 2" xfId="4512"/>
    <cellStyle name="40% - 강조색3 2 3 2 3" xfId="2138"/>
    <cellStyle name="40% - 강조색3 2 3 2 3 2" xfId="5358"/>
    <cellStyle name="40% - 강조색3 2 3 2 4" xfId="2984"/>
    <cellStyle name="40% - 강조색3 2 3 2 4 2" xfId="6204"/>
    <cellStyle name="40% - 강조색3 2 3 2 5" xfId="3947"/>
    <cellStyle name="40% - 강조색3 2 3 3" xfId="1573"/>
    <cellStyle name="40% - 강조색3 2 3 3 2" xfId="2419"/>
    <cellStyle name="40% - 강조색3 2 3 3 2 2" xfId="5639"/>
    <cellStyle name="40% - 강조색3 2 3 3 3" xfId="3265"/>
    <cellStyle name="40% - 강조색3 2 3 3 3 2" xfId="6485"/>
    <cellStyle name="40% - 강조색3 2 3 3 4" xfId="4793"/>
    <cellStyle name="40% - 강조색3 2 3 4" xfId="1008"/>
    <cellStyle name="40% - 강조색3 2 3 4 2" xfId="4229"/>
    <cellStyle name="40% - 강조색3 2 3 5" xfId="1855"/>
    <cellStyle name="40% - 강조색3 2 3 5 2" xfId="5075"/>
    <cellStyle name="40% - 강조색3 2 3 6" xfId="2701"/>
    <cellStyle name="40% - 강조색3 2 3 6 2" xfId="5921"/>
    <cellStyle name="40% - 강조색3 2 3 7" xfId="3664"/>
    <cellStyle name="40% - 강조색3 2 4" xfId="583"/>
    <cellStyle name="40% - 강조색3 2 4 2" xfId="1150"/>
    <cellStyle name="40% - 강조색3 2 4 2 2" xfId="4371"/>
    <cellStyle name="40% - 강조색3 2 4 3" xfId="1997"/>
    <cellStyle name="40% - 강조색3 2 4 3 2" xfId="5217"/>
    <cellStyle name="40% - 강조색3 2 4 4" xfId="2843"/>
    <cellStyle name="40% - 강조색3 2 4 4 2" xfId="6063"/>
    <cellStyle name="40% - 강조색3 2 4 5" xfId="3806"/>
    <cellStyle name="40% - 강조색3 2 5" xfId="1432"/>
    <cellStyle name="40% - 강조색3 2 5 2" xfId="2278"/>
    <cellStyle name="40% - 강조색3 2 5 2 2" xfId="5498"/>
    <cellStyle name="40% - 강조색3 2 5 3" xfId="3124"/>
    <cellStyle name="40% - 강조색3 2 5 3 2" xfId="6344"/>
    <cellStyle name="40% - 강조색3 2 5 4" xfId="4652"/>
    <cellStyle name="40% - 강조색3 2 6" xfId="867"/>
    <cellStyle name="40% - 강조색3 2 6 2" xfId="4088"/>
    <cellStyle name="40% - 강조색3 2 7" xfId="1714"/>
    <cellStyle name="40% - 강조색3 2 7 2" xfId="4934"/>
    <cellStyle name="40% - 강조색3 2 8" xfId="2560"/>
    <cellStyle name="40% - 강조색3 2 8 2" xfId="5780"/>
    <cellStyle name="40% - 강조색3 2 9" xfId="3523"/>
    <cellStyle name="40% - 강조색3 3" xfId="117"/>
    <cellStyle name="40% - 강조색3 3 2" xfId="307"/>
    <cellStyle name="40% - 강조색3 3 3" xfId="453"/>
    <cellStyle name="40% - 강조색3 3 3 2" xfId="738"/>
    <cellStyle name="40% - 강조색3 3 3 2 2" xfId="1305"/>
    <cellStyle name="40% - 강조색3 3 3 2 2 2" xfId="4526"/>
    <cellStyle name="40% - 강조색3 3 3 2 3" xfId="2152"/>
    <cellStyle name="40% - 강조색3 3 3 2 3 2" xfId="5372"/>
    <cellStyle name="40% - 강조색3 3 3 2 4" xfId="2998"/>
    <cellStyle name="40% - 강조색3 3 3 2 4 2" xfId="6218"/>
    <cellStyle name="40% - 강조색3 3 3 2 5" xfId="3961"/>
    <cellStyle name="40% - 강조색3 3 3 3" xfId="1587"/>
    <cellStyle name="40% - 강조색3 3 3 3 2" xfId="2433"/>
    <cellStyle name="40% - 강조색3 3 3 3 2 2" xfId="5653"/>
    <cellStyle name="40% - 강조색3 3 3 3 3" xfId="3279"/>
    <cellStyle name="40% - 강조색3 3 3 3 3 2" xfId="6499"/>
    <cellStyle name="40% - 강조색3 3 3 3 4" xfId="4807"/>
    <cellStyle name="40% - 강조색3 3 3 4" xfId="1022"/>
    <cellStyle name="40% - 강조색3 3 3 4 2" xfId="4243"/>
    <cellStyle name="40% - 강조색3 3 3 5" xfId="1869"/>
    <cellStyle name="40% - 강조색3 3 3 5 2" xfId="5089"/>
    <cellStyle name="40% - 강조색3 3 3 6" xfId="2715"/>
    <cellStyle name="40% - 강조색3 3 3 6 2" xfId="5935"/>
    <cellStyle name="40% - 강조색3 3 3 7" xfId="3678"/>
    <cellStyle name="40% - 강조색3 3 4" xfId="597"/>
    <cellStyle name="40% - 강조색3 3 4 2" xfId="1164"/>
    <cellStyle name="40% - 강조색3 3 4 2 2" xfId="4385"/>
    <cellStyle name="40% - 강조색3 3 4 3" xfId="2011"/>
    <cellStyle name="40% - 강조색3 3 4 3 2" xfId="5231"/>
    <cellStyle name="40% - 강조색3 3 4 4" xfId="2857"/>
    <cellStyle name="40% - 강조색3 3 4 4 2" xfId="6077"/>
    <cellStyle name="40% - 강조색3 3 4 5" xfId="3820"/>
    <cellStyle name="40% - 강조색3 3 5" xfId="1446"/>
    <cellStyle name="40% - 강조색3 3 5 2" xfId="2292"/>
    <cellStyle name="40% - 강조색3 3 5 2 2" xfId="5512"/>
    <cellStyle name="40% - 강조색3 3 5 3" xfId="3138"/>
    <cellStyle name="40% - 강조색3 3 5 3 2" xfId="6358"/>
    <cellStyle name="40% - 강조색3 3 5 4" xfId="4666"/>
    <cellStyle name="40% - 강조색3 3 6" xfId="881"/>
    <cellStyle name="40% - 강조색3 3 6 2" xfId="4102"/>
    <cellStyle name="40% - 강조색3 3 7" xfId="1728"/>
    <cellStyle name="40% - 강조색3 3 7 2" xfId="4948"/>
    <cellStyle name="40% - 강조색3 3 8" xfId="2574"/>
    <cellStyle name="40% - 강조색3 3 8 2" xfId="5794"/>
    <cellStyle name="40% - 강조색3 3 9" xfId="3537"/>
    <cellStyle name="40% - 강조색3 4" xfId="131"/>
    <cellStyle name="40% - 강조색3 4 2" xfId="308"/>
    <cellStyle name="40% - 강조색3 4 3" xfId="467"/>
    <cellStyle name="40% - 강조색3 4 3 2" xfId="752"/>
    <cellStyle name="40% - 강조색3 4 3 2 2" xfId="1319"/>
    <cellStyle name="40% - 강조색3 4 3 2 2 2" xfId="4540"/>
    <cellStyle name="40% - 강조색3 4 3 2 3" xfId="2166"/>
    <cellStyle name="40% - 강조색3 4 3 2 3 2" xfId="5386"/>
    <cellStyle name="40% - 강조색3 4 3 2 4" xfId="3012"/>
    <cellStyle name="40% - 강조색3 4 3 2 4 2" xfId="6232"/>
    <cellStyle name="40% - 강조색3 4 3 2 5" xfId="3975"/>
    <cellStyle name="40% - 강조색3 4 3 3" xfId="1601"/>
    <cellStyle name="40% - 강조색3 4 3 3 2" xfId="2447"/>
    <cellStyle name="40% - 강조색3 4 3 3 2 2" xfId="5667"/>
    <cellStyle name="40% - 강조색3 4 3 3 3" xfId="3293"/>
    <cellStyle name="40% - 강조색3 4 3 3 3 2" xfId="6513"/>
    <cellStyle name="40% - 강조색3 4 3 3 4" xfId="4821"/>
    <cellStyle name="40% - 강조색3 4 3 4" xfId="1036"/>
    <cellStyle name="40% - 강조색3 4 3 4 2" xfId="4257"/>
    <cellStyle name="40% - 강조색3 4 3 5" xfId="1883"/>
    <cellStyle name="40% - 강조색3 4 3 5 2" xfId="5103"/>
    <cellStyle name="40% - 강조색3 4 3 6" xfId="2729"/>
    <cellStyle name="40% - 강조색3 4 3 6 2" xfId="5949"/>
    <cellStyle name="40% - 강조색3 4 3 7" xfId="3692"/>
    <cellStyle name="40% - 강조색3 4 4" xfId="611"/>
    <cellStyle name="40% - 강조색3 4 4 2" xfId="1178"/>
    <cellStyle name="40% - 강조색3 4 4 2 2" xfId="4399"/>
    <cellStyle name="40% - 강조색3 4 4 3" xfId="2025"/>
    <cellStyle name="40% - 강조색3 4 4 3 2" xfId="5245"/>
    <cellStyle name="40% - 강조색3 4 4 4" xfId="2871"/>
    <cellStyle name="40% - 강조색3 4 4 4 2" xfId="6091"/>
    <cellStyle name="40% - 강조색3 4 4 5" xfId="3834"/>
    <cellStyle name="40% - 강조색3 4 5" xfId="1460"/>
    <cellStyle name="40% - 강조색3 4 5 2" xfId="2306"/>
    <cellStyle name="40% - 강조색3 4 5 2 2" xfId="5526"/>
    <cellStyle name="40% - 강조색3 4 5 3" xfId="3152"/>
    <cellStyle name="40% - 강조색3 4 5 3 2" xfId="6372"/>
    <cellStyle name="40% - 강조색3 4 5 4" xfId="4680"/>
    <cellStyle name="40% - 강조색3 4 6" xfId="895"/>
    <cellStyle name="40% - 강조색3 4 6 2" xfId="4116"/>
    <cellStyle name="40% - 강조색3 4 7" xfId="1742"/>
    <cellStyle name="40% - 강조색3 4 7 2" xfId="4962"/>
    <cellStyle name="40% - 강조색3 4 8" xfId="2588"/>
    <cellStyle name="40% - 강조색3 4 8 2" xfId="5808"/>
    <cellStyle name="40% - 강조색3 4 9" xfId="3551"/>
    <cellStyle name="40% - 강조색3 5" xfId="145"/>
    <cellStyle name="40% - 강조색3 5 2" xfId="309"/>
    <cellStyle name="40% - 강조색3 5 3" xfId="481"/>
    <cellStyle name="40% - 강조색3 5 3 2" xfId="766"/>
    <cellStyle name="40% - 강조색3 5 3 2 2" xfId="1333"/>
    <cellStyle name="40% - 강조색3 5 3 2 2 2" xfId="4554"/>
    <cellStyle name="40% - 강조색3 5 3 2 3" xfId="2180"/>
    <cellStyle name="40% - 강조색3 5 3 2 3 2" xfId="5400"/>
    <cellStyle name="40% - 강조색3 5 3 2 4" xfId="3026"/>
    <cellStyle name="40% - 강조색3 5 3 2 4 2" xfId="6246"/>
    <cellStyle name="40% - 강조색3 5 3 2 5" xfId="3989"/>
    <cellStyle name="40% - 강조색3 5 3 3" xfId="1615"/>
    <cellStyle name="40% - 강조색3 5 3 3 2" xfId="2461"/>
    <cellStyle name="40% - 강조색3 5 3 3 2 2" xfId="5681"/>
    <cellStyle name="40% - 강조색3 5 3 3 3" xfId="3307"/>
    <cellStyle name="40% - 강조색3 5 3 3 3 2" xfId="6527"/>
    <cellStyle name="40% - 강조색3 5 3 3 4" xfId="4835"/>
    <cellStyle name="40% - 강조색3 5 3 4" xfId="1050"/>
    <cellStyle name="40% - 강조색3 5 3 4 2" xfId="4271"/>
    <cellStyle name="40% - 강조색3 5 3 5" xfId="1897"/>
    <cellStyle name="40% - 강조색3 5 3 5 2" xfId="5117"/>
    <cellStyle name="40% - 강조색3 5 3 6" xfId="2743"/>
    <cellStyle name="40% - 강조색3 5 3 6 2" xfId="5963"/>
    <cellStyle name="40% - 강조색3 5 3 7" xfId="3706"/>
    <cellStyle name="40% - 강조색3 5 4" xfId="625"/>
    <cellStyle name="40% - 강조색3 5 4 2" xfId="1192"/>
    <cellStyle name="40% - 강조색3 5 4 2 2" xfId="4413"/>
    <cellStyle name="40% - 강조색3 5 4 3" xfId="2039"/>
    <cellStyle name="40% - 강조색3 5 4 3 2" xfId="5259"/>
    <cellStyle name="40% - 강조색3 5 4 4" xfId="2885"/>
    <cellStyle name="40% - 강조색3 5 4 4 2" xfId="6105"/>
    <cellStyle name="40% - 강조색3 5 4 5" xfId="3848"/>
    <cellStyle name="40% - 강조색3 5 5" xfId="1474"/>
    <cellStyle name="40% - 강조색3 5 5 2" xfId="2320"/>
    <cellStyle name="40% - 강조색3 5 5 2 2" xfId="5540"/>
    <cellStyle name="40% - 강조색3 5 5 3" xfId="3166"/>
    <cellStyle name="40% - 강조색3 5 5 3 2" xfId="6386"/>
    <cellStyle name="40% - 강조색3 5 5 4" xfId="4694"/>
    <cellStyle name="40% - 강조색3 5 6" xfId="909"/>
    <cellStyle name="40% - 강조색3 5 6 2" xfId="4130"/>
    <cellStyle name="40% - 강조색3 5 7" xfId="1756"/>
    <cellStyle name="40% - 강조색3 5 7 2" xfId="4976"/>
    <cellStyle name="40% - 강조색3 5 8" xfId="2602"/>
    <cellStyle name="40% - 강조색3 5 8 2" xfId="5822"/>
    <cellStyle name="40% - 강조색3 5 9" xfId="3565"/>
    <cellStyle name="40% - 강조색3 6" xfId="159"/>
    <cellStyle name="40% - 강조색3 6 2" xfId="495"/>
    <cellStyle name="40% - 강조색3 6 2 2" xfId="780"/>
    <cellStyle name="40% - 강조색3 6 2 2 2" xfId="1347"/>
    <cellStyle name="40% - 강조색3 6 2 2 2 2" xfId="4568"/>
    <cellStyle name="40% - 강조색3 6 2 2 3" xfId="2194"/>
    <cellStyle name="40% - 강조색3 6 2 2 3 2" xfId="5414"/>
    <cellStyle name="40% - 강조색3 6 2 2 4" xfId="3040"/>
    <cellStyle name="40% - 강조색3 6 2 2 4 2" xfId="6260"/>
    <cellStyle name="40% - 강조색3 6 2 2 5" xfId="4003"/>
    <cellStyle name="40% - 강조색3 6 2 3" xfId="1629"/>
    <cellStyle name="40% - 강조색3 6 2 3 2" xfId="2475"/>
    <cellStyle name="40% - 강조색3 6 2 3 2 2" xfId="5695"/>
    <cellStyle name="40% - 강조색3 6 2 3 3" xfId="3321"/>
    <cellStyle name="40% - 강조색3 6 2 3 3 2" xfId="6541"/>
    <cellStyle name="40% - 강조색3 6 2 3 4" xfId="4849"/>
    <cellStyle name="40% - 강조색3 6 2 4" xfId="1064"/>
    <cellStyle name="40% - 강조색3 6 2 4 2" xfId="4285"/>
    <cellStyle name="40% - 강조색3 6 2 5" xfId="1911"/>
    <cellStyle name="40% - 강조색3 6 2 5 2" xfId="5131"/>
    <cellStyle name="40% - 강조색3 6 2 6" xfId="2757"/>
    <cellStyle name="40% - 강조색3 6 2 6 2" xfId="5977"/>
    <cellStyle name="40% - 강조색3 6 2 7" xfId="3720"/>
    <cellStyle name="40% - 강조색3 6 3" xfId="639"/>
    <cellStyle name="40% - 강조색3 6 3 2" xfId="1206"/>
    <cellStyle name="40% - 강조색3 6 3 2 2" xfId="4427"/>
    <cellStyle name="40% - 강조색3 6 3 3" xfId="2053"/>
    <cellStyle name="40% - 강조색3 6 3 3 2" xfId="5273"/>
    <cellStyle name="40% - 강조색3 6 3 4" xfId="2899"/>
    <cellStyle name="40% - 강조색3 6 3 4 2" xfId="6119"/>
    <cellStyle name="40% - 강조색3 6 3 5" xfId="3862"/>
    <cellStyle name="40% - 강조색3 6 4" xfId="1488"/>
    <cellStyle name="40% - 강조색3 6 4 2" xfId="2334"/>
    <cellStyle name="40% - 강조색3 6 4 2 2" xfId="5554"/>
    <cellStyle name="40% - 강조색3 6 4 3" xfId="3180"/>
    <cellStyle name="40% - 강조색3 6 4 3 2" xfId="6400"/>
    <cellStyle name="40% - 강조색3 6 4 4" xfId="4708"/>
    <cellStyle name="40% - 강조색3 6 5" xfId="923"/>
    <cellStyle name="40% - 강조색3 6 5 2" xfId="4144"/>
    <cellStyle name="40% - 강조색3 6 6" xfId="1770"/>
    <cellStyle name="40% - 강조색3 6 6 2" xfId="4990"/>
    <cellStyle name="40% - 강조색3 6 7" xfId="2616"/>
    <cellStyle name="40% - 강조색3 6 7 2" xfId="5836"/>
    <cellStyle name="40% - 강조색3 6 8" xfId="3579"/>
    <cellStyle name="40% - 강조색3 7" xfId="173"/>
    <cellStyle name="40% - 강조색3 7 2" xfId="509"/>
    <cellStyle name="40% - 강조색3 7 2 2" xfId="794"/>
    <cellStyle name="40% - 강조색3 7 2 2 2" xfId="1361"/>
    <cellStyle name="40% - 강조색3 7 2 2 2 2" xfId="4582"/>
    <cellStyle name="40% - 강조색3 7 2 2 3" xfId="2208"/>
    <cellStyle name="40% - 강조색3 7 2 2 3 2" xfId="5428"/>
    <cellStyle name="40% - 강조색3 7 2 2 4" xfId="3054"/>
    <cellStyle name="40% - 강조색3 7 2 2 4 2" xfId="6274"/>
    <cellStyle name="40% - 강조색3 7 2 2 5" xfId="4017"/>
    <cellStyle name="40% - 강조색3 7 2 3" xfId="1643"/>
    <cellStyle name="40% - 강조색3 7 2 3 2" xfId="2489"/>
    <cellStyle name="40% - 강조색3 7 2 3 2 2" xfId="5709"/>
    <cellStyle name="40% - 강조색3 7 2 3 3" xfId="3335"/>
    <cellStyle name="40% - 강조색3 7 2 3 3 2" xfId="6555"/>
    <cellStyle name="40% - 강조색3 7 2 3 4" xfId="4863"/>
    <cellStyle name="40% - 강조색3 7 2 4" xfId="1078"/>
    <cellStyle name="40% - 강조색3 7 2 4 2" xfId="4299"/>
    <cellStyle name="40% - 강조색3 7 2 5" xfId="1925"/>
    <cellStyle name="40% - 강조색3 7 2 5 2" xfId="5145"/>
    <cellStyle name="40% - 강조색3 7 2 6" xfId="2771"/>
    <cellStyle name="40% - 강조색3 7 2 6 2" xfId="5991"/>
    <cellStyle name="40% - 강조색3 7 2 7" xfId="3734"/>
    <cellStyle name="40% - 강조색3 7 3" xfId="653"/>
    <cellStyle name="40% - 강조색3 7 3 2" xfId="1220"/>
    <cellStyle name="40% - 강조색3 7 3 2 2" xfId="4441"/>
    <cellStyle name="40% - 강조색3 7 3 3" xfId="2067"/>
    <cellStyle name="40% - 강조색3 7 3 3 2" xfId="5287"/>
    <cellStyle name="40% - 강조색3 7 3 4" xfId="2913"/>
    <cellStyle name="40% - 강조색3 7 3 4 2" xfId="6133"/>
    <cellStyle name="40% - 강조색3 7 3 5" xfId="3876"/>
    <cellStyle name="40% - 강조색3 7 4" xfId="1502"/>
    <cellStyle name="40% - 강조색3 7 4 2" xfId="2348"/>
    <cellStyle name="40% - 강조색3 7 4 2 2" xfId="5568"/>
    <cellStyle name="40% - 강조색3 7 4 3" xfId="3194"/>
    <cellStyle name="40% - 강조색3 7 4 3 2" xfId="6414"/>
    <cellStyle name="40% - 강조색3 7 4 4" xfId="4722"/>
    <cellStyle name="40% - 강조색3 7 5" xfId="937"/>
    <cellStyle name="40% - 강조색3 7 5 2" xfId="4158"/>
    <cellStyle name="40% - 강조색3 7 6" xfId="1784"/>
    <cellStyle name="40% - 강조색3 7 6 2" xfId="5004"/>
    <cellStyle name="40% - 강조색3 7 7" xfId="2630"/>
    <cellStyle name="40% - 강조색3 7 7 2" xfId="5850"/>
    <cellStyle name="40% - 강조색3 7 8" xfId="3593"/>
    <cellStyle name="40% - 강조색3 8" xfId="187"/>
    <cellStyle name="40% - 강조색3 8 2" xfId="525"/>
    <cellStyle name="40% - 강조색3 8 2 2" xfId="808"/>
    <cellStyle name="40% - 강조색3 8 2 2 2" xfId="1375"/>
    <cellStyle name="40% - 강조색3 8 2 2 2 2" xfId="4596"/>
    <cellStyle name="40% - 강조색3 8 2 2 3" xfId="2222"/>
    <cellStyle name="40% - 강조색3 8 2 2 3 2" xfId="5442"/>
    <cellStyle name="40% - 강조색3 8 2 2 4" xfId="3068"/>
    <cellStyle name="40% - 강조색3 8 2 2 4 2" xfId="6288"/>
    <cellStyle name="40% - 강조색3 8 2 2 5" xfId="4031"/>
    <cellStyle name="40% - 강조색3 8 2 3" xfId="1657"/>
    <cellStyle name="40% - 강조색3 8 2 3 2" xfId="2503"/>
    <cellStyle name="40% - 강조색3 8 2 3 2 2" xfId="5723"/>
    <cellStyle name="40% - 강조색3 8 2 3 3" xfId="3349"/>
    <cellStyle name="40% - 강조색3 8 2 3 3 2" xfId="6569"/>
    <cellStyle name="40% - 강조색3 8 2 3 4" xfId="4877"/>
    <cellStyle name="40% - 강조색3 8 2 4" xfId="1092"/>
    <cellStyle name="40% - 강조색3 8 2 4 2" xfId="4313"/>
    <cellStyle name="40% - 강조색3 8 2 5" xfId="1939"/>
    <cellStyle name="40% - 강조색3 8 2 5 2" xfId="5159"/>
    <cellStyle name="40% - 강조색3 8 2 6" xfId="2785"/>
    <cellStyle name="40% - 강조색3 8 2 6 2" xfId="6005"/>
    <cellStyle name="40% - 강조색3 8 2 7" xfId="3748"/>
    <cellStyle name="40% - 강조색3 8 3" xfId="667"/>
    <cellStyle name="40% - 강조색3 8 3 2" xfId="1234"/>
    <cellStyle name="40% - 강조색3 8 3 2 2" xfId="4455"/>
    <cellStyle name="40% - 강조색3 8 3 3" xfId="2081"/>
    <cellStyle name="40% - 강조색3 8 3 3 2" xfId="5301"/>
    <cellStyle name="40% - 강조색3 8 3 4" xfId="2927"/>
    <cellStyle name="40% - 강조색3 8 3 4 2" xfId="6147"/>
    <cellStyle name="40% - 강조색3 8 3 5" xfId="3890"/>
    <cellStyle name="40% - 강조색3 8 4" xfId="1516"/>
    <cellStyle name="40% - 강조색3 8 4 2" xfId="2362"/>
    <cellStyle name="40% - 강조색3 8 4 2 2" xfId="5582"/>
    <cellStyle name="40% - 강조색3 8 4 3" xfId="3208"/>
    <cellStyle name="40% - 강조색3 8 4 3 2" xfId="6428"/>
    <cellStyle name="40% - 강조색3 8 4 4" xfId="4736"/>
    <cellStyle name="40% - 강조색3 8 5" xfId="951"/>
    <cellStyle name="40% - 강조색3 8 5 2" xfId="4172"/>
    <cellStyle name="40% - 강조색3 8 6" xfId="1798"/>
    <cellStyle name="40% - 강조색3 8 6 2" xfId="5018"/>
    <cellStyle name="40% - 강조색3 8 7" xfId="2644"/>
    <cellStyle name="40% - 강조색3 8 7 2" xfId="5864"/>
    <cellStyle name="40% - 강조색3 8 8" xfId="3607"/>
    <cellStyle name="40% - 강조색3 9" xfId="201"/>
    <cellStyle name="40% - 강조색3 9 2" xfId="539"/>
    <cellStyle name="40% - 강조색3 9 2 2" xfId="822"/>
    <cellStyle name="40% - 강조색3 9 2 2 2" xfId="1389"/>
    <cellStyle name="40% - 강조색3 9 2 2 2 2" xfId="4610"/>
    <cellStyle name="40% - 강조색3 9 2 2 3" xfId="2236"/>
    <cellStyle name="40% - 강조색3 9 2 2 3 2" xfId="5456"/>
    <cellStyle name="40% - 강조색3 9 2 2 4" xfId="3082"/>
    <cellStyle name="40% - 강조색3 9 2 2 4 2" xfId="6302"/>
    <cellStyle name="40% - 강조색3 9 2 2 5" xfId="4045"/>
    <cellStyle name="40% - 강조색3 9 2 3" xfId="1671"/>
    <cellStyle name="40% - 강조색3 9 2 3 2" xfId="2517"/>
    <cellStyle name="40% - 강조색3 9 2 3 2 2" xfId="5737"/>
    <cellStyle name="40% - 강조색3 9 2 3 3" xfId="3363"/>
    <cellStyle name="40% - 강조색3 9 2 3 3 2" xfId="6583"/>
    <cellStyle name="40% - 강조색3 9 2 3 4" xfId="4891"/>
    <cellStyle name="40% - 강조색3 9 2 4" xfId="1106"/>
    <cellStyle name="40% - 강조색3 9 2 4 2" xfId="4327"/>
    <cellStyle name="40% - 강조색3 9 2 5" xfId="1953"/>
    <cellStyle name="40% - 강조색3 9 2 5 2" xfId="5173"/>
    <cellStyle name="40% - 강조색3 9 2 6" xfId="2799"/>
    <cellStyle name="40% - 강조색3 9 2 6 2" xfId="6019"/>
    <cellStyle name="40% - 강조색3 9 2 7" xfId="3762"/>
    <cellStyle name="40% - 강조색3 9 3" xfId="681"/>
    <cellStyle name="40% - 강조색3 9 3 2" xfId="1248"/>
    <cellStyle name="40% - 강조색3 9 3 2 2" xfId="4469"/>
    <cellStyle name="40% - 강조색3 9 3 3" xfId="2095"/>
    <cellStyle name="40% - 강조색3 9 3 3 2" xfId="5315"/>
    <cellStyle name="40% - 강조색3 9 3 4" xfId="2941"/>
    <cellStyle name="40% - 강조색3 9 3 4 2" xfId="6161"/>
    <cellStyle name="40% - 강조색3 9 3 5" xfId="3904"/>
    <cellStyle name="40% - 강조색3 9 4" xfId="1530"/>
    <cellStyle name="40% - 강조색3 9 4 2" xfId="2376"/>
    <cellStyle name="40% - 강조색3 9 4 2 2" xfId="5596"/>
    <cellStyle name="40% - 강조색3 9 4 3" xfId="3222"/>
    <cellStyle name="40% - 강조색3 9 4 3 2" xfId="6442"/>
    <cellStyle name="40% - 강조색3 9 4 4" xfId="4750"/>
    <cellStyle name="40% - 강조색3 9 5" xfId="965"/>
    <cellStyle name="40% - 강조색3 9 5 2" xfId="4186"/>
    <cellStyle name="40% - 강조색3 9 6" xfId="1812"/>
    <cellStyle name="40% - 강조색3 9 6 2" xfId="5032"/>
    <cellStyle name="40% - 강조색3 9 7" xfId="2658"/>
    <cellStyle name="40% - 강조색3 9 7 2" xfId="5878"/>
    <cellStyle name="40% - 강조색3 9 8" xfId="3621"/>
    <cellStyle name="40% - 강조색4" xfId="52" builtinId="43" customBuiltin="1"/>
    <cellStyle name="40% - 강조색4 10" xfId="217"/>
    <cellStyle name="40% - 강조색4 10 2" xfId="555"/>
    <cellStyle name="40% - 강조색4 10 2 2" xfId="838"/>
    <cellStyle name="40% - 강조색4 10 2 2 2" xfId="1405"/>
    <cellStyle name="40% - 강조색4 10 2 2 2 2" xfId="4626"/>
    <cellStyle name="40% - 강조색4 10 2 2 3" xfId="2252"/>
    <cellStyle name="40% - 강조색4 10 2 2 3 2" xfId="5472"/>
    <cellStyle name="40% - 강조색4 10 2 2 4" xfId="3098"/>
    <cellStyle name="40% - 강조색4 10 2 2 4 2" xfId="6318"/>
    <cellStyle name="40% - 강조색4 10 2 2 5" xfId="4061"/>
    <cellStyle name="40% - 강조색4 10 2 3" xfId="1687"/>
    <cellStyle name="40% - 강조색4 10 2 3 2" xfId="2533"/>
    <cellStyle name="40% - 강조색4 10 2 3 2 2" xfId="5753"/>
    <cellStyle name="40% - 강조색4 10 2 3 3" xfId="3379"/>
    <cellStyle name="40% - 강조색4 10 2 3 3 2" xfId="6599"/>
    <cellStyle name="40% - 강조색4 10 2 3 4" xfId="4907"/>
    <cellStyle name="40% - 강조색4 10 2 4" xfId="1122"/>
    <cellStyle name="40% - 강조색4 10 2 4 2" xfId="4343"/>
    <cellStyle name="40% - 강조색4 10 2 5" xfId="1969"/>
    <cellStyle name="40% - 강조색4 10 2 5 2" xfId="5189"/>
    <cellStyle name="40% - 강조색4 10 2 6" xfId="2815"/>
    <cellStyle name="40% - 강조색4 10 2 6 2" xfId="6035"/>
    <cellStyle name="40% - 강조색4 10 2 7" xfId="3778"/>
    <cellStyle name="40% - 강조색4 10 3" xfId="697"/>
    <cellStyle name="40% - 강조색4 10 3 2" xfId="1264"/>
    <cellStyle name="40% - 강조색4 10 3 2 2" xfId="4485"/>
    <cellStyle name="40% - 강조색4 10 3 3" xfId="2111"/>
    <cellStyle name="40% - 강조색4 10 3 3 2" xfId="5331"/>
    <cellStyle name="40% - 강조색4 10 3 4" xfId="2957"/>
    <cellStyle name="40% - 강조색4 10 3 4 2" xfId="6177"/>
    <cellStyle name="40% - 강조색4 10 3 5" xfId="3920"/>
    <cellStyle name="40% - 강조색4 10 4" xfId="1546"/>
    <cellStyle name="40% - 강조색4 10 4 2" xfId="2392"/>
    <cellStyle name="40% - 강조색4 10 4 2 2" xfId="5612"/>
    <cellStyle name="40% - 강조색4 10 4 3" xfId="3238"/>
    <cellStyle name="40% - 강조색4 10 4 3 2" xfId="6458"/>
    <cellStyle name="40% - 강조색4 10 4 4" xfId="4766"/>
    <cellStyle name="40% - 강조색4 10 5" xfId="981"/>
    <cellStyle name="40% - 강조색4 10 5 2" xfId="4202"/>
    <cellStyle name="40% - 강조색4 10 6" xfId="1828"/>
    <cellStyle name="40% - 강조색4 10 6 2" xfId="5048"/>
    <cellStyle name="40% - 강조색4 10 7" xfId="2674"/>
    <cellStyle name="40% - 강조색4 10 7 2" xfId="5894"/>
    <cellStyle name="40% - 강조색4 10 8" xfId="3637"/>
    <cellStyle name="40% - 강조색4 11" xfId="423"/>
    <cellStyle name="40% - 강조색4 11 2" xfId="710"/>
    <cellStyle name="40% - 강조색4 11 2 2" xfId="1277"/>
    <cellStyle name="40% - 강조색4 11 2 2 2" xfId="4498"/>
    <cellStyle name="40% - 강조색4 11 2 3" xfId="2124"/>
    <cellStyle name="40% - 강조색4 11 2 3 2" xfId="5344"/>
    <cellStyle name="40% - 강조색4 11 2 4" xfId="2970"/>
    <cellStyle name="40% - 강조색4 11 2 4 2" xfId="6190"/>
    <cellStyle name="40% - 강조색4 11 2 5" xfId="3933"/>
    <cellStyle name="40% - 강조색4 11 3" xfId="1559"/>
    <cellStyle name="40% - 강조색4 11 3 2" xfId="2405"/>
    <cellStyle name="40% - 강조색4 11 3 2 2" xfId="5625"/>
    <cellStyle name="40% - 강조색4 11 3 3" xfId="3251"/>
    <cellStyle name="40% - 강조색4 11 3 3 2" xfId="6471"/>
    <cellStyle name="40% - 강조색4 11 3 4" xfId="4779"/>
    <cellStyle name="40% - 강조색4 11 4" xfId="994"/>
    <cellStyle name="40% - 강조색4 11 4 2" xfId="4215"/>
    <cellStyle name="40% - 강조색4 11 5" xfId="1841"/>
    <cellStyle name="40% - 강조색4 11 5 2" xfId="5061"/>
    <cellStyle name="40% - 강조색4 11 6" xfId="2687"/>
    <cellStyle name="40% - 강조색4 11 6 2" xfId="5907"/>
    <cellStyle name="40% - 강조색4 11 7" xfId="3650"/>
    <cellStyle name="40% - 강조색4 12" xfId="569"/>
    <cellStyle name="40% - 강조색4 12 2" xfId="1136"/>
    <cellStyle name="40% - 강조색4 12 2 2" xfId="4357"/>
    <cellStyle name="40% - 강조색4 12 3" xfId="1983"/>
    <cellStyle name="40% - 강조색4 12 3 2" xfId="5203"/>
    <cellStyle name="40% - 강조색4 12 4" xfId="2829"/>
    <cellStyle name="40% - 강조색4 12 4 2" xfId="6049"/>
    <cellStyle name="40% - 강조색4 12 5" xfId="3792"/>
    <cellStyle name="40% - 강조색4 13" xfId="1418"/>
    <cellStyle name="40% - 강조색4 13 2" xfId="2264"/>
    <cellStyle name="40% - 강조색4 13 2 2" xfId="5484"/>
    <cellStyle name="40% - 강조색4 13 3" xfId="3110"/>
    <cellStyle name="40% - 강조색4 13 3 2" xfId="6330"/>
    <cellStyle name="40% - 강조색4 13 4" xfId="4638"/>
    <cellStyle name="40% - 강조색4 14" xfId="851"/>
    <cellStyle name="40% - 강조색4 14 2" xfId="4074"/>
    <cellStyle name="40% - 강조색4 15" xfId="1700"/>
    <cellStyle name="40% - 강조색4 15 2" xfId="4920"/>
    <cellStyle name="40% - 강조색4 16" xfId="2546"/>
    <cellStyle name="40% - 강조색4 16 2" xfId="5766"/>
    <cellStyle name="40% - 강조색4 17" xfId="3394"/>
    <cellStyle name="40% - 강조색4 17 2" xfId="6614"/>
    <cellStyle name="40% - 강조색4 18" xfId="3509"/>
    <cellStyle name="40% - 강조색4 19" xfId="6628"/>
    <cellStyle name="40% - 강조색4 2" xfId="105"/>
    <cellStyle name="40% - 강조색4 2 2" xfId="310"/>
    <cellStyle name="40% - 강조색4 2 3" xfId="441"/>
    <cellStyle name="40% - 강조색4 2 3 2" xfId="726"/>
    <cellStyle name="40% - 강조색4 2 3 2 2" xfId="1293"/>
    <cellStyle name="40% - 강조색4 2 3 2 2 2" xfId="4514"/>
    <cellStyle name="40% - 강조색4 2 3 2 3" xfId="2140"/>
    <cellStyle name="40% - 강조색4 2 3 2 3 2" xfId="5360"/>
    <cellStyle name="40% - 강조색4 2 3 2 4" xfId="2986"/>
    <cellStyle name="40% - 강조색4 2 3 2 4 2" xfId="6206"/>
    <cellStyle name="40% - 강조색4 2 3 2 5" xfId="3949"/>
    <cellStyle name="40% - 강조색4 2 3 3" xfId="1575"/>
    <cellStyle name="40% - 강조색4 2 3 3 2" xfId="2421"/>
    <cellStyle name="40% - 강조색4 2 3 3 2 2" xfId="5641"/>
    <cellStyle name="40% - 강조색4 2 3 3 3" xfId="3267"/>
    <cellStyle name="40% - 강조색4 2 3 3 3 2" xfId="6487"/>
    <cellStyle name="40% - 강조색4 2 3 3 4" xfId="4795"/>
    <cellStyle name="40% - 강조색4 2 3 4" xfId="1010"/>
    <cellStyle name="40% - 강조색4 2 3 4 2" xfId="4231"/>
    <cellStyle name="40% - 강조색4 2 3 5" xfId="1857"/>
    <cellStyle name="40% - 강조색4 2 3 5 2" xfId="5077"/>
    <cellStyle name="40% - 강조색4 2 3 6" xfId="2703"/>
    <cellStyle name="40% - 강조색4 2 3 6 2" xfId="5923"/>
    <cellStyle name="40% - 강조색4 2 3 7" xfId="3666"/>
    <cellStyle name="40% - 강조색4 2 4" xfId="585"/>
    <cellStyle name="40% - 강조색4 2 4 2" xfId="1152"/>
    <cellStyle name="40% - 강조색4 2 4 2 2" xfId="4373"/>
    <cellStyle name="40% - 강조색4 2 4 3" xfId="1999"/>
    <cellStyle name="40% - 강조색4 2 4 3 2" xfId="5219"/>
    <cellStyle name="40% - 강조색4 2 4 4" xfId="2845"/>
    <cellStyle name="40% - 강조색4 2 4 4 2" xfId="6065"/>
    <cellStyle name="40% - 강조색4 2 4 5" xfId="3808"/>
    <cellStyle name="40% - 강조색4 2 5" xfId="1434"/>
    <cellStyle name="40% - 강조색4 2 5 2" xfId="2280"/>
    <cellStyle name="40% - 강조색4 2 5 2 2" xfId="5500"/>
    <cellStyle name="40% - 강조색4 2 5 3" xfId="3126"/>
    <cellStyle name="40% - 강조색4 2 5 3 2" xfId="6346"/>
    <cellStyle name="40% - 강조색4 2 5 4" xfId="4654"/>
    <cellStyle name="40% - 강조색4 2 6" xfId="869"/>
    <cellStyle name="40% - 강조색4 2 6 2" xfId="4090"/>
    <cellStyle name="40% - 강조색4 2 7" xfId="1716"/>
    <cellStyle name="40% - 강조색4 2 7 2" xfId="4936"/>
    <cellStyle name="40% - 강조색4 2 8" xfId="2562"/>
    <cellStyle name="40% - 강조색4 2 8 2" xfId="5782"/>
    <cellStyle name="40% - 강조색4 2 9" xfId="3525"/>
    <cellStyle name="40% - 강조색4 3" xfId="119"/>
    <cellStyle name="40% - 강조색4 3 2" xfId="311"/>
    <cellStyle name="40% - 강조색4 3 3" xfId="455"/>
    <cellStyle name="40% - 강조색4 3 3 2" xfId="740"/>
    <cellStyle name="40% - 강조색4 3 3 2 2" xfId="1307"/>
    <cellStyle name="40% - 강조색4 3 3 2 2 2" xfId="4528"/>
    <cellStyle name="40% - 강조색4 3 3 2 3" xfId="2154"/>
    <cellStyle name="40% - 강조색4 3 3 2 3 2" xfId="5374"/>
    <cellStyle name="40% - 강조색4 3 3 2 4" xfId="3000"/>
    <cellStyle name="40% - 강조색4 3 3 2 4 2" xfId="6220"/>
    <cellStyle name="40% - 강조색4 3 3 2 5" xfId="3963"/>
    <cellStyle name="40% - 강조색4 3 3 3" xfId="1589"/>
    <cellStyle name="40% - 강조색4 3 3 3 2" xfId="2435"/>
    <cellStyle name="40% - 강조색4 3 3 3 2 2" xfId="5655"/>
    <cellStyle name="40% - 강조색4 3 3 3 3" xfId="3281"/>
    <cellStyle name="40% - 강조색4 3 3 3 3 2" xfId="6501"/>
    <cellStyle name="40% - 강조색4 3 3 3 4" xfId="4809"/>
    <cellStyle name="40% - 강조색4 3 3 4" xfId="1024"/>
    <cellStyle name="40% - 강조색4 3 3 4 2" xfId="4245"/>
    <cellStyle name="40% - 강조색4 3 3 5" xfId="1871"/>
    <cellStyle name="40% - 강조색4 3 3 5 2" xfId="5091"/>
    <cellStyle name="40% - 강조색4 3 3 6" xfId="2717"/>
    <cellStyle name="40% - 강조색4 3 3 6 2" xfId="5937"/>
    <cellStyle name="40% - 강조색4 3 3 7" xfId="3680"/>
    <cellStyle name="40% - 강조색4 3 4" xfId="599"/>
    <cellStyle name="40% - 강조색4 3 4 2" xfId="1166"/>
    <cellStyle name="40% - 강조색4 3 4 2 2" xfId="4387"/>
    <cellStyle name="40% - 강조색4 3 4 3" xfId="2013"/>
    <cellStyle name="40% - 강조색4 3 4 3 2" xfId="5233"/>
    <cellStyle name="40% - 강조색4 3 4 4" xfId="2859"/>
    <cellStyle name="40% - 강조색4 3 4 4 2" xfId="6079"/>
    <cellStyle name="40% - 강조색4 3 4 5" xfId="3822"/>
    <cellStyle name="40% - 강조색4 3 5" xfId="1448"/>
    <cellStyle name="40% - 강조색4 3 5 2" xfId="2294"/>
    <cellStyle name="40% - 강조색4 3 5 2 2" xfId="5514"/>
    <cellStyle name="40% - 강조색4 3 5 3" xfId="3140"/>
    <cellStyle name="40% - 강조색4 3 5 3 2" xfId="6360"/>
    <cellStyle name="40% - 강조색4 3 5 4" xfId="4668"/>
    <cellStyle name="40% - 강조색4 3 6" xfId="883"/>
    <cellStyle name="40% - 강조색4 3 6 2" xfId="4104"/>
    <cellStyle name="40% - 강조색4 3 7" xfId="1730"/>
    <cellStyle name="40% - 강조색4 3 7 2" xfId="4950"/>
    <cellStyle name="40% - 강조색4 3 8" xfId="2576"/>
    <cellStyle name="40% - 강조색4 3 8 2" xfId="5796"/>
    <cellStyle name="40% - 강조색4 3 9" xfId="3539"/>
    <cellStyle name="40% - 강조색4 4" xfId="133"/>
    <cellStyle name="40% - 강조색4 4 2" xfId="312"/>
    <cellStyle name="40% - 강조색4 4 3" xfId="469"/>
    <cellStyle name="40% - 강조색4 4 3 2" xfId="754"/>
    <cellStyle name="40% - 강조색4 4 3 2 2" xfId="1321"/>
    <cellStyle name="40% - 강조색4 4 3 2 2 2" xfId="4542"/>
    <cellStyle name="40% - 강조색4 4 3 2 3" xfId="2168"/>
    <cellStyle name="40% - 강조색4 4 3 2 3 2" xfId="5388"/>
    <cellStyle name="40% - 강조색4 4 3 2 4" xfId="3014"/>
    <cellStyle name="40% - 강조색4 4 3 2 4 2" xfId="6234"/>
    <cellStyle name="40% - 강조색4 4 3 2 5" xfId="3977"/>
    <cellStyle name="40% - 강조색4 4 3 3" xfId="1603"/>
    <cellStyle name="40% - 강조색4 4 3 3 2" xfId="2449"/>
    <cellStyle name="40% - 강조색4 4 3 3 2 2" xfId="5669"/>
    <cellStyle name="40% - 강조색4 4 3 3 3" xfId="3295"/>
    <cellStyle name="40% - 강조색4 4 3 3 3 2" xfId="6515"/>
    <cellStyle name="40% - 강조색4 4 3 3 4" xfId="4823"/>
    <cellStyle name="40% - 강조색4 4 3 4" xfId="1038"/>
    <cellStyle name="40% - 강조색4 4 3 4 2" xfId="4259"/>
    <cellStyle name="40% - 강조색4 4 3 5" xfId="1885"/>
    <cellStyle name="40% - 강조색4 4 3 5 2" xfId="5105"/>
    <cellStyle name="40% - 강조색4 4 3 6" xfId="2731"/>
    <cellStyle name="40% - 강조색4 4 3 6 2" xfId="5951"/>
    <cellStyle name="40% - 강조색4 4 3 7" xfId="3694"/>
    <cellStyle name="40% - 강조색4 4 4" xfId="613"/>
    <cellStyle name="40% - 강조색4 4 4 2" xfId="1180"/>
    <cellStyle name="40% - 강조색4 4 4 2 2" xfId="4401"/>
    <cellStyle name="40% - 강조색4 4 4 3" xfId="2027"/>
    <cellStyle name="40% - 강조색4 4 4 3 2" xfId="5247"/>
    <cellStyle name="40% - 강조색4 4 4 4" xfId="2873"/>
    <cellStyle name="40% - 강조색4 4 4 4 2" xfId="6093"/>
    <cellStyle name="40% - 강조색4 4 4 5" xfId="3836"/>
    <cellStyle name="40% - 강조색4 4 5" xfId="1462"/>
    <cellStyle name="40% - 강조색4 4 5 2" xfId="2308"/>
    <cellStyle name="40% - 강조색4 4 5 2 2" xfId="5528"/>
    <cellStyle name="40% - 강조색4 4 5 3" xfId="3154"/>
    <cellStyle name="40% - 강조색4 4 5 3 2" xfId="6374"/>
    <cellStyle name="40% - 강조색4 4 5 4" xfId="4682"/>
    <cellStyle name="40% - 강조색4 4 6" xfId="897"/>
    <cellStyle name="40% - 강조색4 4 6 2" xfId="4118"/>
    <cellStyle name="40% - 강조색4 4 7" xfId="1744"/>
    <cellStyle name="40% - 강조색4 4 7 2" xfId="4964"/>
    <cellStyle name="40% - 강조색4 4 8" xfId="2590"/>
    <cellStyle name="40% - 강조색4 4 8 2" xfId="5810"/>
    <cellStyle name="40% - 강조색4 4 9" xfId="3553"/>
    <cellStyle name="40% - 강조색4 5" xfId="147"/>
    <cellStyle name="40% - 강조색4 5 2" xfId="313"/>
    <cellStyle name="40% - 강조색4 5 3" xfId="483"/>
    <cellStyle name="40% - 강조색4 5 3 2" xfId="768"/>
    <cellStyle name="40% - 강조색4 5 3 2 2" xfId="1335"/>
    <cellStyle name="40% - 강조색4 5 3 2 2 2" xfId="4556"/>
    <cellStyle name="40% - 강조색4 5 3 2 3" xfId="2182"/>
    <cellStyle name="40% - 강조색4 5 3 2 3 2" xfId="5402"/>
    <cellStyle name="40% - 강조색4 5 3 2 4" xfId="3028"/>
    <cellStyle name="40% - 강조색4 5 3 2 4 2" xfId="6248"/>
    <cellStyle name="40% - 강조색4 5 3 2 5" xfId="3991"/>
    <cellStyle name="40% - 강조색4 5 3 3" xfId="1617"/>
    <cellStyle name="40% - 강조색4 5 3 3 2" xfId="2463"/>
    <cellStyle name="40% - 강조색4 5 3 3 2 2" xfId="5683"/>
    <cellStyle name="40% - 강조색4 5 3 3 3" xfId="3309"/>
    <cellStyle name="40% - 강조색4 5 3 3 3 2" xfId="6529"/>
    <cellStyle name="40% - 강조색4 5 3 3 4" xfId="4837"/>
    <cellStyle name="40% - 강조색4 5 3 4" xfId="1052"/>
    <cellStyle name="40% - 강조색4 5 3 4 2" xfId="4273"/>
    <cellStyle name="40% - 강조색4 5 3 5" xfId="1899"/>
    <cellStyle name="40% - 강조색4 5 3 5 2" xfId="5119"/>
    <cellStyle name="40% - 강조색4 5 3 6" xfId="2745"/>
    <cellStyle name="40% - 강조색4 5 3 6 2" xfId="5965"/>
    <cellStyle name="40% - 강조색4 5 3 7" xfId="3708"/>
    <cellStyle name="40% - 강조색4 5 4" xfId="627"/>
    <cellStyle name="40% - 강조색4 5 4 2" xfId="1194"/>
    <cellStyle name="40% - 강조색4 5 4 2 2" xfId="4415"/>
    <cellStyle name="40% - 강조색4 5 4 3" xfId="2041"/>
    <cellStyle name="40% - 강조색4 5 4 3 2" xfId="5261"/>
    <cellStyle name="40% - 강조색4 5 4 4" xfId="2887"/>
    <cellStyle name="40% - 강조색4 5 4 4 2" xfId="6107"/>
    <cellStyle name="40% - 강조색4 5 4 5" xfId="3850"/>
    <cellStyle name="40% - 강조색4 5 5" xfId="1476"/>
    <cellStyle name="40% - 강조색4 5 5 2" xfId="2322"/>
    <cellStyle name="40% - 강조색4 5 5 2 2" xfId="5542"/>
    <cellStyle name="40% - 강조색4 5 5 3" xfId="3168"/>
    <cellStyle name="40% - 강조색4 5 5 3 2" xfId="6388"/>
    <cellStyle name="40% - 강조색4 5 5 4" xfId="4696"/>
    <cellStyle name="40% - 강조색4 5 6" xfId="911"/>
    <cellStyle name="40% - 강조색4 5 6 2" xfId="4132"/>
    <cellStyle name="40% - 강조색4 5 7" xfId="1758"/>
    <cellStyle name="40% - 강조색4 5 7 2" xfId="4978"/>
    <cellStyle name="40% - 강조색4 5 8" xfId="2604"/>
    <cellStyle name="40% - 강조색4 5 8 2" xfId="5824"/>
    <cellStyle name="40% - 강조색4 5 9" xfId="3567"/>
    <cellStyle name="40% - 강조색4 6" xfId="161"/>
    <cellStyle name="40% - 강조색4 6 2" xfId="497"/>
    <cellStyle name="40% - 강조색4 6 2 2" xfId="782"/>
    <cellStyle name="40% - 강조색4 6 2 2 2" xfId="1349"/>
    <cellStyle name="40% - 강조색4 6 2 2 2 2" xfId="4570"/>
    <cellStyle name="40% - 강조색4 6 2 2 3" xfId="2196"/>
    <cellStyle name="40% - 강조색4 6 2 2 3 2" xfId="5416"/>
    <cellStyle name="40% - 강조색4 6 2 2 4" xfId="3042"/>
    <cellStyle name="40% - 강조색4 6 2 2 4 2" xfId="6262"/>
    <cellStyle name="40% - 강조색4 6 2 2 5" xfId="4005"/>
    <cellStyle name="40% - 강조색4 6 2 3" xfId="1631"/>
    <cellStyle name="40% - 강조색4 6 2 3 2" xfId="2477"/>
    <cellStyle name="40% - 강조색4 6 2 3 2 2" xfId="5697"/>
    <cellStyle name="40% - 강조색4 6 2 3 3" xfId="3323"/>
    <cellStyle name="40% - 강조색4 6 2 3 3 2" xfId="6543"/>
    <cellStyle name="40% - 강조색4 6 2 3 4" xfId="4851"/>
    <cellStyle name="40% - 강조색4 6 2 4" xfId="1066"/>
    <cellStyle name="40% - 강조색4 6 2 4 2" xfId="4287"/>
    <cellStyle name="40% - 강조색4 6 2 5" xfId="1913"/>
    <cellStyle name="40% - 강조색4 6 2 5 2" xfId="5133"/>
    <cellStyle name="40% - 강조색4 6 2 6" xfId="2759"/>
    <cellStyle name="40% - 강조색4 6 2 6 2" xfId="5979"/>
    <cellStyle name="40% - 강조색4 6 2 7" xfId="3722"/>
    <cellStyle name="40% - 강조색4 6 3" xfId="641"/>
    <cellStyle name="40% - 강조색4 6 3 2" xfId="1208"/>
    <cellStyle name="40% - 강조색4 6 3 2 2" xfId="4429"/>
    <cellStyle name="40% - 강조색4 6 3 3" xfId="2055"/>
    <cellStyle name="40% - 강조색4 6 3 3 2" xfId="5275"/>
    <cellStyle name="40% - 강조색4 6 3 4" xfId="2901"/>
    <cellStyle name="40% - 강조색4 6 3 4 2" xfId="6121"/>
    <cellStyle name="40% - 강조색4 6 3 5" xfId="3864"/>
    <cellStyle name="40% - 강조색4 6 4" xfId="1490"/>
    <cellStyle name="40% - 강조색4 6 4 2" xfId="2336"/>
    <cellStyle name="40% - 강조색4 6 4 2 2" xfId="5556"/>
    <cellStyle name="40% - 강조색4 6 4 3" xfId="3182"/>
    <cellStyle name="40% - 강조색4 6 4 3 2" xfId="6402"/>
    <cellStyle name="40% - 강조색4 6 4 4" xfId="4710"/>
    <cellStyle name="40% - 강조색4 6 5" xfId="925"/>
    <cellStyle name="40% - 강조색4 6 5 2" xfId="4146"/>
    <cellStyle name="40% - 강조색4 6 6" xfId="1772"/>
    <cellStyle name="40% - 강조색4 6 6 2" xfId="4992"/>
    <cellStyle name="40% - 강조색4 6 7" xfId="2618"/>
    <cellStyle name="40% - 강조색4 6 7 2" xfId="5838"/>
    <cellStyle name="40% - 강조색4 6 8" xfId="3581"/>
    <cellStyle name="40% - 강조색4 7" xfId="175"/>
    <cellStyle name="40% - 강조색4 7 2" xfId="511"/>
    <cellStyle name="40% - 강조색4 7 2 2" xfId="796"/>
    <cellStyle name="40% - 강조색4 7 2 2 2" xfId="1363"/>
    <cellStyle name="40% - 강조색4 7 2 2 2 2" xfId="4584"/>
    <cellStyle name="40% - 강조색4 7 2 2 3" xfId="2210"/>
    <cellStyle name="40% - 강조색4 7 2 2 3 2" xfId="5430"/>
    <cellStyle name="40% - 강조색4 7 2 2 4" xfId="3056"/>
    <cellStyle name="40% - 강조색4 7 2 2 4 2" xfId="6276"/>
    <cellStyle name="40% - 강조색4 7 2 2 5" xfId="4019"/>
    <cellStyle name="40% - 강조색4 7 2 3" xfId="1645"/>
    <cellStyle name="40% - 강조색4 7 2 3 2" xfId="2491"/>
    <cellStyle name="40% - 강조색4 7 2 3 2 2" xfId="5711"/>
    <cellStyle name="40% - 강조색4 7 2 3 3" xfId="3337"/>
    <cellStyle name="40% - 강조색4 7 2 3 3 2" xfId="6557"/>
    <cellStyle name="40% - 강조색4 7 2 3 4" xfId="4865"/>
    <cellStyle name="40% - 강조색4 7 2 4" xfId="1080"/>
    <cellStyle name="40% - 강조색4 7 2 4 2" xfId="4301"/>
    <cellStyle name="40% - 강조색4 7 2 5" xfId="1927"/>
    <cellStyle name="40% - 강조색4 7 2 5 2" xfId="5147"/>
    <cellStyle name="40% - 강조색4 7 2 6" xfId="2773"/>
    <cellStyle name="40% - 강조색4 7 2 6 2" xfId="5993"/>
    <cellStyle name="40% - 강조색4 7 2 7" xfId="3736"/>
    <cellStyle name="40% - 강조색4 7 3" xfId="655"/>
    <cellStyle name="40% - 강조색4 7 3 2" xfId="1222"/>
    <cellStyle name="40% - 강조색4 7 3 2 2" xfId="4443"/>
    <cellStyle name="40% - 강조색4 7 3 3" xfId="2069"/>
    <cellStyle name="40% - 강조색4 7 3 3 2" xfId="5289"/>
    <cellStyle name="40% - 강조색4 7 3 4" xfId="2915"/>
    <cellStyle name="40% - 강조색4 7 3 4 2" xfId="6135"/>
    <cellStyle name="40% - 강조색4 7 3 5" xfId="3878"/>
    <cellStyle name="40% - 강조색4 7 4" xfId="1504"/>
    <cellStyle name="40% - 강조색4 7 4 2" xfId="2350"/>
    <cellStyle name="40% - 강조색4 7 4 2 2" xfId="5570"/>
    <cellStyle name="40% - 강조색4 7 4 3" xfId="3196"/>
    <cellStyle name="40% - 강조색4 7 4 3 2" xfId="6416"/>
    <cellStyle name="40% - 강조색4 7 4 4" xfId="4724"/>
    <cellStyle name="40% - 강조색4 7 5" xfId="939"/>
    <cellStyle name="40% - 강조색4 7 5 2" xfId="4160"/>
    <cellStyle name="40% - 강조색4 7 6" xfId="1786"/>
    <cellStyle name="40% - 강조색4 7 6 2" xfId="5006"/>
    <cellStyle name="40% - 강조색4 7 7" xfId="2632"/>
    <cellStyle name="40% - 강조색4 7 7 2" xfId="5852"/>
    <cellStyle name="40% - 강조색4 7 8" xfId="3595"/>
    <cellStyle name="40% - 강조색4 8" xfId="189"/>
    <cellStyle name="40% - 강조색4 8 2" xfId="527"/>
    <cellStyle name="40% - 강조색4 8 2 2" xfId="810"/>
    <cellStyle name="40% - 강조색4 8 2 2 2" xfId="1377"/>
    <cellStyle name="40% - 강조색4 8 2 2 2 2" xfId="4598"/>
    <cellStyle name="40% - 강조색4 8 2 2 3" xfId="2224"/>
    <cellStyle name="40% - 강조색4 8 2 2 3 2" xfId="5444"/>
    <cellStyle name="40% - 강조색4 8 2 2 4" xfId="3070"/>
    <cellStyle name="40% - 강조색4 8 2 2 4 2" xfId="6290"/>
    <cellStyle name="40% - 강조색4 8 2 2 5" xfId="4033"/>
    <cellStyle name="40% - 강조색4 8 2 3" xfId="1659"/>
    <cellStyle name="40% - 강조색4 8 2 3 2" xfId="2505"/>
    <cellStyle name="40% - 강조색4 8 2 3 2 2" xfId="5725"/>
    <cellStyle name="40% - 강조색4 8 2 3 3" xfId="3351"/>
    <cellStyle name="40% - 강조색4 8 2 3 3 2" xfId="6571"/>
    <cellStyle name="40% - 강조색4 8 2 3 4" xfId="4879"/>
    <cellStyle name="40% - 강조색4 8 2 4" xfId="1094"/>
    <cellStyle name="40% - 강조색4 8 2 4 2" xfId="4315"/>
    <cellStyle name="40% - 강조색4 8 2 5" xfId="1941"/>
    <cellStyle name="40% - 강조색4 8 2 5 2" xfId="5161"/>
    <cellStyle name="40% - 강조색4 8 2 6" xfId="2787"/>
    <cellStyle name="40% - 강조색4 8 2 6 2" xfId="6007"/>
    <cellStyle name="40% - 강조색4 8 2 7" xfId="3750"/>
    <cellStyle name="40% - 강조색4 8 3" xfId="669"/>
    <cellStyle name="40% - 강조색4 8 3 2" xfId="1236"/>
    <cellStyle name="40% - 강조색4 8 3 2 2" xfId="4457"/>
    <cellStyle name="40% - 강조색4 8 3 3" xfId="2083"/>
    <cellStyle name="40% - 강조색4 8 3 3 2" xfId="5303"/>
    <cellStyle name="40% - 강조색4 8 3 4" xfId="2929"/>
    <cellStyle name="40% - 강조색4 8 3 4 2" xfId="6149"/>
    <cellStyle name="40% - 강조색4 8 3 5" xfId="3892"/>
    <cellStyle name="40% - 강조색4 8 4" xfId="1518"/>
    <cellStyle name="40% - 강조색4 8 4 2" xfId="2364"/>
    <cellStyle name="40% - 강조색4 8 4 2 2" xfId="5584"/>
    <cellStyle name="40% - 강조색4 8 4 3" xfId="3210"/>
    <cellStyle name="40% - 강조색4 8 4 3 2" xfId="6430"/>
    <cellStyle name="40% - 강조색4 8 4 4" xfId="4738"/>
    <cellStyle name="40% - 강조색4 8 5" xfId="953"/>
    <cellStyle name="40% - 강조색4 8 5 2" xfId="4174"/>
    <cellStyle name="40% - 강조색4 8 6" xfId="1800"/>
    <cellStyle name="40% - 강조색4 8 6 2" xfId="5020"/>
    <cellStyle name="40% - 강조색4 8 7" xfId="2646"/>
    <cellStyle name="40% - 강조색4 8 7 2" xfId="5866"/>
    <cellStyle name="40% - 강조색4 8 8" xfId="3609"/>
    <cellStyle name="40% - 강조색4 9" xfId="203"/>
    <cellStyle name="40% - 강조색4 9 2" xfId="541"/>
    <cellStyle name="40% - 강조색4 9 2 2" xfId="824"/>
    <cellStyle name="40% - 강조색4 9 2 2 2" xfId="1391"/>
    <cellStyle name="40% - 강조색4 9 2 2 2 2" xfId="4612"/>
    <cellStyle name="40% - 강조색4 9 2 2 3" xfId="2238"/>
    <cellStyle name="40% - 강조색4 9 2 2 3 2" xfId="5458"/>
    <cellStyle name="40% - 강조색4 9 2 2 4" xfId="3084"/>
    <cellStyle name="40% - 강조색4 9 2 2 4 2" xfId="6304"/>
    <cellStyle name="40% - 강조색4 9 2 2 5" xfId="4047"/>
    <cellStyle name="40% - 강조색4 9 2 3" xfId="1673"/>
    <cellStyle name="40% - 강조색4 9 2 3 2" xfId="2519"/>
    <cellStyle name="40% - 강조색4 9 2 3 2 2" xfId="5739"/>
    <cellStyle name="40% - 강조색4 9 2 3 3" xfId="3365"/>
    <cellStyle name="40% - 강조색4 9 2 3 3 2" xfId="6585"/>
    <cellStyle name="40% - 강조색4 9 2 3 4" xfId="4893"/>
    <cellStyle name="40% - 강조색4 9 2 4" xfId="1108"/>
    <cellStyle name="40% - 강조색4 9 2 4 2" xfId="4329"/>
    <cellStyle name="40% - 강조색4 9 2 5" xfId="1955"/>
    <cellStyle name="40% - 강조색4 9 2 5 2" xfId="5175"/>
    <cellStyle name="40% - 강조색4 9 2 6" xfId="2801"/>
    <cellStyle name="40% - 강조색4 9 2 6 2" xfId="6021"/>
    <cellStyle name="40% - 강조색4 9 2 7" xfId="3764"/>
    <cellStyle name="40% - 강조색4 9 3" xfId="683"/>
    <cellStyle name="40% - 강조색4 9 3 2" xfId="1250"/>
    <cellStyle name="40% - 강조색4 9 3 2 2" xfId="4471"/>
    <cellStyle name="40% - 강조색4 9 3 3" xfId="2097"/>
    <cellStyle name="40% - 강조색4 9 3 3 2" xfId="5317"/>
    <cellStyle name="40% - 강조색4 9 3 4" xfId="2943"/>
    <cellStyle name="40% - 강조색4 9 3 4 2" xfId="6163"/>
    <cellStyle name="40% - 강조색4 9 3 5" xfId="3906"/>
    <cellStyle name="40% - 강조색4 9 4" xfId="1532"/>
    <cellStyle name="40% - 강조색4 9 4 2" xfId="2378"/>
    <cellStyle name="40% - 강조색4 9 4 2 2" xfId="5598"/>
    <cellStyle name="40% - 강조색4 9 4 3" xfId="3224"/>
    <cellStyle name="40% - 강조색4 9 4 3 2" xfId="6444"/>
    <cellStyle name="40% - 강조색4 9 4 4" xfId="4752"/>
    <cellStyle name="40% - 강조색4 9 5" xfId="967"/>
    <cellStyle name="40% - 강조색4 9 5 2" xfId="4188"/>
    <cellStyle name="40% - 강조색4 9 6" xfId="1814"/>
    <cellStyle name="40% - 강조색4 9 6 2" xfId="5034"/>
    <cellStyle name="40% - 강조색4 9 7" xfId="2660"/>
    <cellStyle name="40% - 강조색4 9 7 2" xfId="5880"/>
    <cellStyle name="40% - 강조색4 9 8" xfId="3623"/>
    <cellStyle name="40% - 강조색5" xfId="56" builtinId="47" customBuiltin="1"/>
    <cellStyle name="40% - 강조색5 10" xfId="219"/>
    <cellStyle name="40% - 강조색5 10 2" xfId="557"/>
    <cellStyle name="40% - 강조색5 10 2 2" xfId="840"/>
    <cellStyle name="40% - 강조색5 10 2 2 2" xfId="1407"/>
    <cellStyle name="40% - 강조색5 10 2 2 2 2" xfId="4628"/>
    <cellStyle name="40% - 강조색5 10 2 2 3" xfId="2254"/>
    <cellStyle name="40% - 강조색5 10 2 2 3 2" xfId="5474"/>
    <cellStyle name="40% - 강조색5 10 2 2 4" xfId="3100"/>
    <cellStyle name="40% - 강조색5 10 2 2 4 2" xfId="6320"/>
    <cellStyle name="40% - 강조색5 10 2 2 5" xfId="4063"/>
    <cellStyle name="40% - 강조색5 10 2 3" xfId="1689"/>
    <cellStyle name="40% - 강조색5 10 2 3 2" xfId="2535"/>
    <cellStyle name="40% - 강조색5 10 2 3 2 2" xfId="5755"/>
    <cellStyle name="40% - 강조색5 10 2 3 3" xfId="3381"/>
    <cellStyle name="40% - 강조색5 10 2 3 3 2" xfId="6601"/>
    <cellStyle name="40% - 강조색5 10 2 3 4" xfId="4909"/>
    <cellStyle name="40% - 강조색5 10 2 4" xfId="1124"/>
    <cellStyle name="40% - 강조색5 10 2 4 2" xfId="4345"/>
    <cellStyle name="40% - 강조색5 10 2 5" xfId="1971"/>
    <cellStyle name="40% - 강조색5 10 2 5 2" xfId="5191"/>
    <cellStyle name="40% - 강조색5 10 2 6" xfId="2817"/>
    <cellStyle name="40% - 강조색5 10 2 6 2" xfId="6037"/>
    <cellStyle name="40% - 강조색5 10 2 7" xfId="3780"/>
    <cellStyle name="40% - 강조색5 10 3" xfId="699"/>
    <cellStyle name="40% - 강조색5 10 3 2" xfId="1266"/>
    <cellStyle name="40% - 강조색5 10 3 2 2" xfId="4487"/>
    <cellStyle name="40% - 강조색5 10 3 3" xfId="2113"/>
    <cellStyle name="40% - 강조색5 10 3 3 2" xfId="5333"/>
    <cellStyle name="40% - 강조색5 10 3 4" xfId="2959"/>
    <cellStyle name="40% - 강조색5 10 3 4 2" xfId="6179"/>
    <cellStyle name="40% - 강조색5 10 3 5" xfId="3922"/>
    <cellStyle name="40% - 강조색5 10 4" xfId="1548"/>
    <cellStyle name="40% - 강조색5 10 4 2" xfId="2394"/>
    <cellStyle name="40% - 강조색5 10 4 2 2" xfId="5614"/>
    <cellStyle name="40% - 강조색5 10 4 3" xfId="3240"/>
    <cellStyle name="40% - 강조색5 10 4 3 2" xfId="6460"/>
    <cellStyle name="40% - 강조색5 10 4 4" xfId="4768"/>
    <cellStyle name="40% - 강조색5 10 5" xfId="983"/>
    <cellStyle name="40% - 강조색5 10 5 2" xfId="4204"/>
    <cellStyle name="40% - 강조색5 10 6" xfId="1830"/>
    <cellStyle name="40% - 강조색5 10 6 2" xfId="5050"/>
    <cellStyle name="40% - 강조색5 10 7" xfId="2676"/>
    <cellStyle name="40% - 강조색5 10 7 2" xfId="5896"/>
    <cellStyle name="40% - 강조색5 10 8" xfId="3639"/>
    <cellStyle name="40% - 강조색5 11" xfId="425"/>
    <cellStyle name="40% - 강조색5 11 2" xfId="712"/>
    <cellStyle name="40% - 강조색5 11 2 2" xfId="1279"/>
    <cellStyle name="40% - 강조색5 11 2 2 2" xfId="4500"/>
    <cellStyle name="40% - 강조색5 11 2 3" xfId="2126"/>
    <cellStyle name="40% - 강조색5 11 2 3 2" xfId="5346"/>
    <cellStyle name="40% - 강조색5 11 2 4" xfId="2972"/>
    <cellStyle name="40% - 강조색5 11 2 4 2" xfId="6192"/>
    <cellStyle name="40% - 강조색5 11 2 5" xfId="3935"/>
    <cellStyle name="40% - 강조색5 11 3" xfId="1561"/>
    <cellStyle name="40% - 강조색5 11 3 2" xfId="2407"/>
    <cellStyle name="40% - 강조색5 11 3 2 2" xfId="5627"/>
    <cellStyle name="40% - 강조색5 11 3 3" xfId="3253"/>
    <cellStyle name="40% - 강조색5 11 3 3 2" xfId="6473"/>
    <cellStyle name="40% - 강조색5 11 3 4" xfId="4781"/>
    <cellStyle name="40% - 강조색5 11 4" xfId="996"/>
    <cellStyle name="40% - 강조색5 11 4 2" xfId="4217"/>
    <cellStyle name="40% - 강조색5 11 5" xfId="1843"/>
    <cellStyle name="40% - 강조색5 11 5 2" xfId="5063"/>
    <cellStyle name="40% - 강조색5 11 6" xfId="2689"/>
    <cellStyle name="40% - 강조색5 11 6 2" xfId="5909"/>
    <cellStyle name="40% - 강조색5 11 7" xfId="3652"/>
    <cellStyle name="40% - 강조색5 12" xfId="571"/>
    <cellStyle name="40% - 강조색5 12 2" xfId="1138"/>
    <cellStyle name="40% - 강조색5 12 2 2" xfId="4359"/>
    <cellStyle name="40% - 강조색5 12 3" xfId="1985"/>
    <cellStyle name="40% - 강조색5 12 3 2" xfId="5205"/>
    <cellStyle name="40% - 강조색5 12 4" xfId="2831"/>
    <cellStyle name="40% - 강조색5 12 4 2" xfId="6051"/>
    <cellStyle name="40% - 강조색5 12 5" xfId="3794"/>
    <cellStyle name="40% - 강조색5 13" xfId="1420"/>
    <cellStyle name="40% - 강조색5 13 2" xfId="2266"/>
    <cellStyle name="40% - 강조색5 13 2 2" xfId="5486"/>
    <cellStyle name="40% - 강조색5 13 3" xfId="3112"/>
    <cellStyle name="40% - 강조색5 13 3 2" xfId="6332"/>
    <cellStyle name="40% - 강조색5 13 4" xfId="4640"/>
    <cellStyle name="40% - 강조색5 14" xfId="853"/>
    <cellStyle name="40% - 강조색5 14 2" xfId="4076"/>
    <cellStyle name="40% - 강조색5 15" xfId="1702"/>
    <cellStyle name="40% - 강조색5 15 2" xfId="4922"/>
    <cellStyle name="40% - 강조색5 16" xfId="2548"/>
    <cellStyle name="40% - 강조색5 16 2" xfId="5768"/>
    <cellStyle name="40% - 강조색5 17" xfId="3396"/>
    <cellStyle name="40% - 강조색5 17 2" xfId="6616"/>
    <cellStyle name="40% - 강조색5 18" xfId="3511"/>
    <cellStyle name="40% - 강조색5 19" xfId="6630"/>
    <cellStyle name="40% - 강조색5 2" xfId="107"/>
    <cellStyle name="40% - 강조색5 2 2" xfId="314"/>
    <cellStyle name="40% - 강조색5 2 3" xfId="443"/>
    <cellStyle name="40% - 강조색5 2 3 2" xfId="728"/>
    <cellStyle name="40% - 강조색5 2 3 2 2" xfId="1295"/>
    <cellStyle name="40% - 강조색5 2 3 2 2 2" xfId="4516"/>
    <cellStyle name="40% - 강조색5 2 3 2 3" xfId="2142"/>
    <cellStyle name="40% - 강조색5 2 3 2 3 2" xfId="5362"/>
    <cellStyle name="40% - 강조색5 2 3 2 4" xfId="2988"/>
    <cellStyle name="40% - 강조색5 2 3 2 4 2" xfId="6208"/>
    <cellStyle name="40% - 강조색5 2 3 2 5" xfId="3951"/>
    <cellStyle name="40% - 강조색5 2 3 3" xfId="1577"/>
    <cellStyle name="40% - 강조색5 2 3 3 2" xfId="2423"/>
    <cellStyle name="40% - 강조색5 2 3 3 2 2" xfId="5643"/>
    <cellStyle name="40% - 강조색5 2 3 3 3" xfId="3269"/>
    <cellStyle name="40% - 강조색5 2 3 3 3 2" xfId="6489"/>
    <cellStyle name="40% - 강조색5 2 3 3 4" xfId="4797"/>
    <cellStyle name="40% - 강조색5 2 3 4" xfId="1012"/>
    <cellStyle name="40% - 강조색5 2 3 4 2" xfId="4233"/>
    <cellStyle name="40% - 강조색5 2 3 5" xfId="1859"/>
    <cellStyle name="40% - 강조색5 2 3 5 2" xfId="5079"/>
    <cellStyle name="40% - 강조색5 2 3 6" xfId="2705"/>
    <cellStyle name="40% - 강조색5 2 3 6 2" xfId="5925"/>
    <cellStyle name="40% - 강조색5 2 3 7" xfId="3668"/>
    <cellStyle name="40% - 강조색5 2 4" xfId="587"/>
    <cellStyle name="40% - 강조색5 2 4 2" xfId="1154"/>
    <cellStyle name="40% - 강조색5 2 4 2 2" xfId="4375"/>
    <cellStyle name="40% - 강조색5 2 4 3" xfId="2001"/>
    <cellStyle name="40% - 강조색5 2 4 3 2" xfId="5221"/>
    <cellStyle name="40% - 강조색5 2 4 4" xfId="2847"/>
    <cellStyle name="40% - 강조색5 2 4 4 2" xfId="6067"/>
    <cellStyle name="40% - 강조색5 2 4 5" xfId="3810"/>
    <cellStyle name="40% - 강조색5 2 5" xfId="1436"/>
    <cellStyle name="40% - 강조색5 2 5 2" xfId="2282"/>
    <cellStyle name="40% - 강조색5 2 5 2 2" xfId="5502"/>
    <cellStyle name="40% - 강조색5 2 5 3" xfId="3128"/>
    <cellStyle name="40% - 강조색5 2 5 3 2" xfId="6348"/>
    <cellStyle name="40% - 강조색5 2 5 4" xfId="4656"/>
    <cellStyle name="40% - 강조색5 2 6" xfId="871"/>
    <cellStyle name="40% - 강조색5 2 6 2" xfId="4092"/>
    <cellStyle name="40% - 강조색5 2 7" xfId="1718"/>
    <cellStyle name="40% - 강조색5 2 7 2" xfId="4938"/>
    <cellStyle name="40% - 강조색5 2 8" xfId="2564"/>
    <cellStyle name="40% - 강조색5 2 8 2" xfId="5784"/>
    <cellStyle name="40% - 강조색5 2 9" xfId="3527"/>
    <cellStyle name="40% - 강조색5 3" xfId="121"/>
    <cellStyle name="40% - 강조색5 3 2" xfId="315"/>
    <cellStyle name="40% - 강조색5 3 3" xfId="457"/>
    <cellStyle name="40% - 강조색5 3 3 2" xfId="742"/>
    <cellStyle name="40% - 강조색5 3 3 2 2" xfId="1309"/>
    <cellStyle name="40% - 강조색5 3 3 2 2 2" xfId="4530"/>
    <cellStyle name="40% - 강조색5 3 3 2 3" xfId="2156"/>
    <cellStyle name="40% - 강조색5 3 3 2 3 2" xfId="5376"/>
    <cellStyle name="40% - 강조색5 3 3 2 4" xfId="3002"/>
    <cellStyle name="40% - 강조색5 3 3 2 4 2" xfId="6222"/>
    <cellStyle name="40% - 강조색5 3 3 2 5" xfId="3965"/>
    <cellStyle name="40% - 강조색5 3 3 3" xfId="1591"/>
    <cellStyle name="40% - 강조색5 3 3 3 2" xfId="2437"/>
    <cellStyle name="40% - 강조색5 3 3 3 2 2" xfId="5657"/>
    <cellStyle name="40% - 강조색5 3 3 3 3" xfId="3283"/>
    <cellStyle name="40% - 강조색5 3 3 3 3 2" xfId="6503"/>
    <cellStyle name="40% - 강조색5 3 3 3 4" xfId="4811"/>
    <cellStyle name="40% - 강조색5 3 3 4" xfId="1026"/>
    <cellStyle name="40% - 강조색5 3 3 4 2" xfId="4247"/>
    <cellStyle name="40% - 강조색5 3 3 5" xfId="1873"/>
    <cellStyle name="40% - 강조색5 3 3 5 2" xfId="5093"/>
    <cellStyle name="40% - 강조색5 3 3 6" xfId="2719"/>
    <cellStyle name="40% - 강조색5 3 3 6 2" xfId="5939"/>
    <cellStyle name="40% - 강조색5 3 3 7" xfId="3682"/>
    <cellStyle name="40% - 강조색5 3 4" xfId="601"/>
    <cellStyle name="40% - 강조색5 3 4 2" xfId="1168"/>
    <cellStyle name="40% - 강조색5 3 4 2 2" xfId="4389"/>
    <cellStyle name="40% - 강조색5 3 4 3" xfId="2015"/>
    <cellStyle name="40% - 강조색5 3 4 3 2" xfId="5235"/>
    <cellStyle name="40% - 강조색5 3 4 4" xfId="2861"/>
    <cellStyle name="40% - 강조색5 3 4 4 2" xfId="6081"/>
    <cellStyle name="40% - 강조색5 3 4 5" xfId="3824"/>
    <cellStyle name="40% - 강조색5 3 5" xfId="1450"/>
    <cellStyle name="40% - 강조색5 3 5 2" xfId="2296"/>
    <cellStyle name="40% - 강조색5 3 5 2 2" xfId="5516"/>
    <cellStyle name="40% - 강조색5 3 5 3" xfId="3142"/>
    <cellStyle name="40% - 강조색5 3 5 3 2" xfId="6362"/>
    <cellStyle name="40% - 강조색5 3 5 4" xfId="4670"/>
    <cellStyle name="40% - 강조색5 3 6" xfId="885"/>
    <cellStyle name="40% - 강조색5 3 6 2" xfId="4106"/>
    <cellStyle name="40% - 강조색5 3 7" xfId="1732"/>
    <cellStyle name="40% - 강조색5 3 7 2" xfId="4952"/>
    <cellStyle name="40% - 강조색5 3 8" xfId="2578"/>
    <cellStyle name="40% - 강조색5 3 8 2" xfId="5798"/>
    <cellStyle name="40% - 강조색5 3 9" xfId="3541"/>
    <cellStyle name="40% - 강조색5 4" xfId="135"/>
    <cellStyle name="40% - 강조색5 4 2" xfId="316"/>
    <cellStyle name="40% - 강조색5 4 3" xfId="471"/>
    <cellStyle name="40% - 강조색5 4 3 2" xfId="756"/>
    <cellStyle name="40% - 강조색5 4 3 2 2" xfId="1323"/>
    <cellStyle name="40% - 강조색5 4 3 2 2 2" xfId="4544"/>
    <cellStyle name="40% - 강조색5 4 3 2 3" xfId="2170"/>
    <cellStyle name="40% - 강조색5 4 3 2 3 2" xfId="5390"/>
    <cellStyle name="40% - 강조색5 4 3 2 4" xfId="3016"/>
    <cellStyle name="40% - 강조색5 4 3 2 4 2" xfId="6236"/>
    <cellStyle name="40% - 강조색5 4 3 2 5" xfId="3979"/>
    <cellStyle name="40% - 강조색5 4 3 3" xfId="1605"/>
    <cellStyle name="40% - 강조색5 4 3 3 2" xfId="2451"/>
    <cellStyle name="40% - 강조색5 4 3 3 2 2" xfId="5671"/>
    <cellStyle name="40% - 강조색5 4 3 3 3" xfId="3297"/>
    <cellStyle name="40% - 강조색5 4 3 3 3 2" xfId="6517"/>
    <cellStyle name="40% - 강조색5 4 3 3 4" xfId="4825"/>
    <cellStyle name="40% - 강조색5 4 3 4" xfId="1040"/>
    <cellStyle name="40% - 강조색5 4 3 4 2" xfId="4261"/>
    <cellStyle name="40% - 강조색5 4 3 5" xfId="1887"/>
    <cellStyle name="40% - 강조색5 4 3 5 2" xfId="5107"/>
    <cellStyle name="40% - 강조색5 4 3 6" xfId="2733"/>
    <cellStyle name="40% - 강조색5 4 3 6 2" xfId="5953"/>
    <cellStyle name="40% - 강조색5 4 3 7" xfId="3696"/>
    <cellStyle name="40% - 강조색5 4 4" xfId="615"/>
    <cellStyle name="40% - 강조색5 4 4 2" xfId="1182"/>
    <cellStyle name="40% - 강조색5 4 4 2 2" xfId="4403"/>
    <cellStyle name="40% - 강조색5 4 4 3" xfId="2029"/>
    <cellStyle name="40% - 강조색5 4 4 3 2" xfId="5249"/>
    <cellStyle name="40% - 강조색5 4 4 4" xfId="2875"/>
    <cellStyle name="40% - 강조색5 4 4 4 2" xfId="6095"/>
    <cellStyle name="40% - 강조색5 4 4 5" xfId="3838"/>
    <cellStyle name="40% - 강조색5 4 5" xfId="1464"/>
    <cellStyle name="40% - 강조색5 4 5 2" xfId="2310"/>
    <cellStyle name="40% - 강조색5 4 5 2 2" xfId="5530"/>
    <cellStyle name="40% - 강조색5 4 5 3" xfId="3156"/>
    <cellStyle name="40% - 강조색5 4 5 3 2" xfId="6376"/>
    <cellStyle name="40% - 강조색5 4 5 4" xfId="4684"/>
    <cellStyle name="40% - 강조색5 4 6" xfId="899"/>
    <cellStyle name="40% - 강조색5 4 6 2" xfId="4120"/>
    <cellStyle name="40% - 강조색5 4 7" xfId="1746"/>
    <cellStyle name="40% - 강조색5 4 7 2" xfId="4966"/>
    <cellStyle name="40% - 강조색5 4 8" xfId="2592"/>
    <cellStyle name="40% - 강조색5 4 8 2" xfId="5812"/>
    <cellStyle name="40% - 강조색5 4 9" xfId="3555"/>
    <cellStyle name="40% - 강조색5 5" xfId="149"/>
    <cellStyle name="40% - 강조색5 5 2" xfId="317"/>
    <cellStyle name="40% - 강조색5 5 3" xfId="485"/>
    <cellStyle name="40% - 강조색5 5 3 2" xfId="770"/>
    <cellStyle name="40% - 강조색5 5 3 2 2" xfId="1337"/>
    <cellStyle name="40% - 강조색5 5 3 2 2 2" xfId="4558"/>
    <cellStyle name="40% - 강조색5 5 3 2 3" xfId="2184"/>
    <cellStyle name="40% - 강조색5 5 3 2 3 2" xfId="5404"/>
    <cellStyle name="40% - 강조색5 5 3 2 4" xfId="3030"/>
    <cellStyle name="40% - 강조색5 5 3 2 4 2" xfId="6250"/>
    <cellStyle name="40% - 강조색5 5 3 2 5" xfId="3993"/>
    <cellStyle name="40% - 강조색5 5 3 3" xfId="1619"/>
    <cellStyle name="40% - 강조색5 5 3 3 2" xfId="2465"/>
    <cellStyle name="40% - 강조색5 5 3 3 2 2" xfId="5685"/>
    <cellStyle name="40% - 강조색5 5 3 3 3" xfId="3311"/>
    <cellStyle name="40% - 강조색5 5 3 3 3 2" xfId="6531"/>
    <cellStyle name="40% - 강조색5 5 3 3 4" xfId="4839"/>
    <cellStyle name="40% - 강조색5 5 3 4" xfId="1054"/>
    <cellStyle name="40% - 강조색5 5 3 4 2" xfId="4275"/>
    <cellStyle name="40% - 강조색5 5 3 5" xfId="1901"/>
    <cellStyle name="40% - 강조색5 5 3 5 2" xfId="5121"/>
    <cellStyle name="40% - 강조색5 5 3 6" xfId="2747"/>
    <cellStyle name="40% - 강조색5 5 3 6 2" xfId="5967"/>
    <cellStyle name="40% - 강조색5 5 3 7" xfId="3710"/>
    <cellStyle name="40% - 강조색5 5 4" xfId="629"/>
    <cellStyle name="40% - 강조색5 5 4 2" xfId="1196"/>
    <cellStyle name="40% - 강조색5 5 4 2 2" xfId="4417"/>
    <cellStyle name="40% - 강조색5 5 4 3" xfId="2043"/>
    <cellStyle name="40% - 강조색5 5 4 3 2" xfId="5263"/>
    <cellStyle name="40% - 강조색5 5 4 4" xfId="2889"/>
    <cellStyle name="40% - 강조색5 5 4 4 2" xfId="6109"/>
    <cellStyle name="40% - 강조색5 5 4 5" xfId="3852"/>
    <cellStyle name="40% - 강조색5 5 5" xfId="1478"/>
    <cellStyle name="40% - 강조색5 5 5 2" xfId="2324"/>
    <cellStyle name="40% - 강조색5 5 5 2 2" xfId="5544"/>
    <cellStyle name="40% - 강조색5 5 5 3" xfId="3170"/>
    <cellStyle name="40% - 강조색5 5 5 3 2" xfId="6390"/>
    <cellStyle name="40% - 강조색5 5 5 4" xfId="4698"/>
    <cellStyle name="40% - 강조색5 5 6" xfId="913"/>
    <cellStyle name="40% - 강조색5 5 6 2" xfId="4134"/>
    <cellStyle name="40% - 강조색5 5 7" xfId="1760"/>
    <cellStyle name="40% - 강조색5 5 7 2" xfId="4980"/>
    <cellStyle name="40% - 강조색5 5 8" xfId="2606"/>
    <cellStyle name="40% - 강조색5 5 8 2" xfId="5826"/>
    <cellStyle name="40% - 강조색5 5 9" xfId="3569"/>
    <cellStyle name="40% - 강조색5 6" xfId="163"/>
    <cellStyle name="40% - 강조색5 6 2" xfId="499"/>
    <cellStyle name="40% - 강조색5 6 2 2" xfId="784"/>
    <cellStyle name="40% - 강조색5 6 2 2 2" xfId="1351"/>
    <cellStyle name="40% - 강조색5 6 2 2 2 2" xfId="4572"/>
    <cellStyle name="40% - 강조색5 6 2 2 3" xfId="2198"/>
    <cellStyle name="40% - 강조색5 6 2 2 3 2" xfId="5418"/>
    <cellStyle name="40% - 강조색5 6 2 2 4" xfId="3044"/>
    <cellStyle name="40% - 강조색5 6 2 2 4 2" xfId="6264"/>
    <cellStyle name="40% - 강조색5 6 2 2 5" xfId="4007"/>
    <cellStyle name="40% - 강조색5 6 2 3" xfId="1633"/>
    <cellStyle name="40% - 강조색5 6 2 3 2" xfId="2479"/>
    <cellStyle name="40% - 강조색5 6 2 3 2 2" xfId="5699"/>
    <cellStyle name="40% - 강조색5 6 2 3 3" xfId="3325"/>
    <cellStyle name="40% - 강조색5 6 2 3 3 2" xfId="6545"/>
    <cellStyle name="40% - 강조색5 6 2 3 4" xfId="4853"/>
    <cellStyle name="40% - 강조색5 6 2 4" xfId="1068"/>
    <cellStyle name="40% - 강조색5 6 2 4 2" xfId="4289"/>
    <cellStyle name="40% - 강조색5 6 2 5" xfId="1915"/>
    <cellStyle name="40% - 강조색5 6 2 5 2" xfId="5135"/>
    <cellStyle name="40% - 강조색5 6 2 6" xfId="2761"/>
    <cellStyle name="40% - 강조색5 6 2 6 2" xfId="5981"/>
    <cellStyle name="40% - 강조색5 6 2 7" xfId="3724"/>
    <cellStyle name="40% - 강조색5 6 3" xfId="643"/>
    <cellStyle name="40% - 강조색5 6 3 2" xfId="1210"/>
    <cellStyle name="40% - 강조색5 6 3 2 2" xfId="4431"/>
    <cellStyle name="40% - 강조색5 6 3 3" xfId="2057"/>
    <cellStyle name="40% - 강조색5 6 3 3 2" xfId="5277"/>
    <cellStyle name="40% - 강조색5 6 3 4" xfId="2903"/>
    <cellStyle name="40% - 강조색5 6 3 4 2" xfId="6123"/>
    <cellStyle name="40% - 강조색5 6 3 5" xfId="3866"/>
    <cellStyle name="40% - 강조색5 6 4" xfId="1492"/>
    <cellStyle name="40% - 강조색5 6 4 2" xfId="2338"/>
    <cellStyle name="40% - 강조색5 6 4 2 2" xfId="5558"/>
    <cellStyle name="40% - 강조색5 6 4 3" xfId="3184"/>
    <cellStyle name="40% - 강조색5 6 4 3 2" xfId="6404"/>
    <cellStyle name="40% - 강조색5 6 4 4" xfId="4712"/>
    <cellStyle name="40% - 강조색5 6 5" xfId="927"/>
    <cellStyle name="40% - 강조색5 6 5 2" xfId="4148"/>
    <cellStyle name="40% - 강조색5 6 6" xfId="1774"/>
    <cellStyle name="40% - 강조색5 6 6 2" xfId="4994"/>
    <cellStyle name="40% - 강조색5 6 7" xfId="2620"/>
    <cellStyle name="40% - 강조색5 6 7 2" xfId="5840"/>
    <cellStyle name="40% - 강조색5 6 8" xfId="3583"/>
    <cellStyle name="40% - 강조색5 7" xfId="177"/>
    <cellStyle name="40% - 강조색5 7 2" xfId="513"/>
    <cellStyle name="40% - 강조색5 7 2 2" xfId="798"/>
    <cellStyle name="40% - 강조색5 7 2 2 2" xfId="1365"/>
    <cellStyle name="40% - 강조색5 7 2 2 2 2" xfId="4586"/>
    <cellStyle name="40% - 강조색5 7 2 2 3" xfId="2212"/>
    <cellStyle name="40% - 강조색5 7 2 2 3 2" xfId="5432"/>
    <cellStyle name="40% - 강조색5 7 2 2 4" xfId="3058"/>
    <cellStyle name="40% - 강조색5 7 2 2 4 2" xfId="6278"/>
    <cellStyle name="40% - 강조색5 7 2 2 5" xfId="4021"/>
    <cellStyle name="40% - 강조색5 7 2 3" xfId="1647"/>
    <cellStyle name="40% - 강조색5 7 2 3 2" xfId="2493"/>
    <cellStyle name="40% - 강조색5 7 2 3 2 2" xfId="5713"/>
    <cellStyle name="40% - 강조색5 7 2 3 3" xfId="3339"/>
    <cellStyle name="40% - 강조색5 7 2 3 3 2" xfId="6559"/>
    <cellStyle name="40% - 강조색5 7 2 3 4" xfId="4867"/>
    <cellStyle name="40% - 강조색5 7 2 4" xfId="1082"/>
    <cellStyle name="40% - 강조색5 7 2 4 2" xfId="4303"/>
    <cellStyle name="40% - 강조색5 7 2 5" xfId="1929"/>
    <cellStyle name="40% - 강조색5 7 2 5 2" xfId="5149"/>
    <cellStyle name="40% - 강조색5 7 2 6" xfId="2775"/>
    <cellStyle name="40% - 강조색5 7 2 6 2" xfId="5995"/>
    <cellStyle name="40% - 강조색5 7 2 7" xfId="3738"/>
    <cellStyle name="40% - 강조색5 7 3" xfId="657"/>
    <cellStyle name="40% - 강조색5 7 3 2" xfId="1224"/>
    <cellStyle name="40% - 강조색5 7 3 2 2" xfId="4445"/>
    <cellStyle name="40% - 강조색5 7 3 3" xfId="2071"/>
    <cellStyle name="40% - 강조색5 7 3 3 2" xfId="5291"/>
    <cellStyle name="40% - 강조색5 7 3 4" xfId="2917"/>
    <cellStyle name="40% - 강조색5 7 3 4 2" xfId="6137"/>
    <cellStyle name="40% - 강조색5 7 3 5" xfId="3880"/>
    <cellStyle name="40% - 강조색5 7 4" xfId="1506"/>
    <cellStyle name="40% - 강조색5 7 4 2" xfId="2352"/>
    <cellStyle name="40% - 강조색5 7 4 2 2" xfId="5572"/>
    <cellStyle name="40% - 강조색5 7 4 3" xfId="3198"/>
    <cellStyle name="40% - 강조색5 7 4 3 2" xfId="6418"/>
    <cellStyle name="40% - 강조색5 7 4 4" xfId="4726"/>
    <cellStyle name="40% - 강조색5 7 5" xfId="941"/>
    <cellStyle name="40% - 강조색5 7 5 2" xfId="4162"/>
    <cellStyle name="40% - 강조색5 7 6" xfId="1788"/>
    <cellStyle name="40% - 강조색5 7 6 2" xfId="5008"/>
    <cellStyle name="40% - 강조색5 7 7" xfId="2634"/>
    <cellStyle name="40% - 강조색5 7 7 2" xfId="5854"/>
    <cellStyle name="40% - 강조색5 7 8" xfId="3597"/>
    <cellStyle name="40% - 강조색5 8" xfId="191"/>
    <cellStyle name="40% - 강조색5 8 2" xfId="529"/>
    <cellStyle name="40% - 강조색5 8 2 2" xfId="812"/>
    <cellStyle name="40% - 강조색5 8 2 2 2" xfId="1379"/>
    <cellStyle name="40% - 강조색5 8 2 2 2 2" xfId="4600"/>
    <cellStyle name="40% - 강조색5 8 2 2 3" xfId="2226"/>
    <cellStyle name="40% - 강조색5 8 2 2 3 2" xfId="5446"/>
    <cellStyle name="40% - 강조색5 8 2 2 4" xfId="3072"/>
    <cellStyle name="40% - 강조색5 8 2 2 4 2" xfId="6292"/>
    <cellStyle name="40% - 강조색5 8 2 2 5" xfId="4035"/>
    <cellStyle name="40% - 강조색5 8 2 3" xfId="1661"/>
    <cellStyle name="40% - 강조색5 8 2 3 2" xfId="2507"/>
    <cellStyle name="40% - 강조색5 8 2 3 2 2" xfId="5727"/>
    <cellStyle name="40% - 강조색5 8 2 3 3" xfId="3353"/>
    <cellStyle name="40% - 강조색5 8 2 3 3 2" xfId="6573"/>
    <cellStyle name="40% - 강조색5 8 2 3 4" xfId="4881"/>
    <cellStyle name="40% - 강조색5 8 2 4" xfId="1096"/>
    <cellStyle name="40% - 강조색5 8 2 4 2" xfId="4317"/>
    <cellStyle name="40% - 강조색5 8 2 5" xfId="1943"/>
    <cellStyle name="40% - 강조색5 8 2 5 2" xfId="5163"/>
    <cellStyle name="40% - 강조색5 8 2 6" xfId="2789"/>
    <cellStyle name="40% - 강조색5 8 2 6 2" xfId="6009"/>
    <cellStyle name="40% - 강조색5 8 2 7" xfId="3752"/>
    <cellStyle name="40% - 강조색5 8 3" xfId="671"/>
    <cellStyle name="40% - 강조색5 8 3 2" xfId="1238"/>
    <cellStyle name="40% - 강조색5 8 3 2 2" xfId="4459"/>
    <cellStyle name="40% - 강조색5 8 3 3" xfId="2085"/>
    <cellStyle name="40% - 강조색5 8 3 3 2" xfId="5305"/>
    <cellStyle name="40% - 강조색5 8 3 4" xfId="2931"/>
    <cellStyle name="40% - 강조색5 8 3 4 2" xfId="6151"/>
    <cellStyle name="40% - 강조색5 8 3 5" xfId="3894"/>
    <cellStyle name="40% - 강조색5 8 4" xfId="1520"/>
    <cellStyle name="40% - 강조색5 8 4 2" xfId="2366"/>
    <cellStyle name="40% - 강조색5 8 4 2 2" xfId="5586"/>
    <cellStyle name="40% - 강조색5 8 4 3" xfId="3212"/>
    <cellStyle name="40% - 강조색5 8 4 3 2" xfId="6432"/>
    <cellStyle name="40% - 강조색5 8 4 4" xfId="4740"/>
    <cellStyle name="40% - 강조색5 8 5" xfId="955"/>
    <cellStyle name="40% - 강조색5 8 5 2" xfId="4176"/>
    <cellStyle name="40% - 강조색5 8 6" xfId="1802"/>
    <cellStyle name="40% - 강조색5 8 6 2" xfId="5022"/>
    <cellStyle name="40% - 강조색5 8 7" xfId="2648"/>
    <cellStyle name="40% - 강조색5 8 7 2" xfId="5868"/>
    <cellStyle name="40% - 강조색5 8 8" xfId="3611"/>
    <cellStyle name="40% - 강조색5 9" xfId="205"/>
    <cellStyle name="40% - 강조색5 9 2" xfId="543"/>
    <cellStyle name="40% - 강조색5 9 2 2" xfId="826"/>
    <cellStyle name="40% - 강조색5 9 2 2 2" xfId="1393"/>
    <cellStyle name="40% - 강조색5 9 2 2 2 2" xfId="4614"/>
    <cellStyle name="40% - 강조색5 9 2 2 3" xfId="2240"/>
    <cellStyle name="40% - 강조색5 9 2 2 3 2" xfId="5460"/>
    <cellStyle name="40% - 강조색5 9 2 2 4" xfId="3086"/>
    <cellStyle name="40% - 강조색5 9 2 2 4 2" xfId="6306"/>
    <cellStyle name="40% - 강조색5 9 2 2 5" xfId="4049"/>
    <cellStyle name="40% - 강조색5 9 2 3" xfId="1675"/>
    <cellStyle name="40% - 강조색5 9 2 3 2" xfId="2521"/>
    <cellStyle name="40% - 강조색5 9 2 3 2 2" xfId="5741"/>
    <cellStyle name="40% - 강조색5 9 2 3 3" xfId="3367"/>
    <cellStyle name="40% - 강조색5 9 2 3 3 2" xfId="6587"/>
    <cellStyle name="40% - 강조색5 9 2 3 4" xfId="4895"/>
    <cellStyle name="40% - 강조색5 9 2 4" xfId="1110"/>
    <cellStyle name="40% - 강조색5 9 2 4 2" xfId="4331"/>
    <cellStyle name="40% - 강조색5 9 2 5" xfId="1957"/>
    <cellStyle name="40% - 강조색5 9 2 5 2" xfId="5177"/>
    <cellStyle name="40% - 강조색5 9 2 6" xfId="2803"/>
    <cellStyle name="40% - 강조색5 9 2 6 2" xfId="6023"/>
    <cellStyle name="40% - 강조색5 9 2 7" xfId="3766"/>
    <cellStyle name="40% - 강조색5 9 3" xfId="685"/>
    <cellStyle name="40% - 강조색5 9 3 2" xfId="1252"/>
    <cellStyle name="40% - 강조색5 9 3 2 2" xfId="4473"/>
    <cellStyle name="40% - 강조색5 9 3 3" xfId="2099"/>
    <cellStyle name="40% - 강조색5 9 3 3 2" xfId="5319"/>
    <cellStyle name="40% - 강조색5 9 3 4" xfId="2945"/>
    <cellStyle name="40% - 강조색5 9 3 4 2" xfId="6165"/>
    <cellStyle name="40% - 강조색5 9 3 5" xfId="3908"/>
    <cellStyle name="40% - 강조색5 9 4" xfId="1534"/>
    <cellStyle name="40% - 강조색5 9 4 2" xfId="2380"/>
    <cellStyle name="40% - 강조색5 9 4 2 2" xfId="5600"/>
    <cellStyle name="40% - 강조색5 9 4 3" xfId="3226"/>
    <cellStyle name="40% - 강조색5 9 4 3 2" xfId="6446"/>
    <cellStyle name="40% - 강조색5 9 4 4" xfId="4754"/>
    <cellStyle name="40% - 강조색5 9 5" xfId="969"/>
    <cellStyle name="40% - 강조색5 9 5 2" xfId="4190"/>
    <cellStyle name="40% - 강조색5 9 6" xfId="1816"/>
    <cellStyle name="40% - 강조색5 9 6 2" xfId="5036"/>
    <cellStyle name="40% - 강조색5 9 7" xfId="2662"/>
    <cellStyle name="40% - 강조색5 9 7 2" xfId="5882"/>
    <cellStyle name="40% - 강조색5 9 8" xfId="3625"/>
    <cellStyle name="40% - 강조색6" xfId="60" builtinId="51" customBuiltin="1"/>
    <cellStyle name="40% - 강조색6 10" xfId="221"/>
    <cellStyle name="40% - 강조색6 10 2" xfId="559"/>
    <cellStyle name="40% - 강조색6 10 2 2" xfId="842"/>
    <cellStyle name="40% - 강조색6 10 2 2 2" xfId="1409"/>
    <cellStyle name="40% - 강조색6 10 2 2 2 2" xfId="4630"/>
    <cellStyle name="40% - 강조색6 10 2 2 3" xfId="2256"/>
    <cellStyle name="40% - 강조색6 10 2 2 3 2" xfId="5476"/>
    <cellStyle name="40% - 강조색6 10 2 2 4" xfId="3102"/>
    <cellStyle name="40% - 강조색6 10 2 2 4 2" xfId="6322"/>
    <cellStyle name="40% - 강조색6 10 2 2 5" xfId="4065"/>
    <cellStyle name="40% - 강조색6 10 2 3" xfId="1691"/>
    <cellStyle name="40% - 강조색6 10 2 3 2" xfId="2537"/>
    <cellStyle name="40% - 강조색6 10 2 3 2 2" xfId="5757"/>
    <cellStyle name="40% - 강조색6 10 2 3 3" xfId="3383"/>
    <cellStyle name="40% - 강조색6 10 2 3 3 2" xfId="6603"/>
    <cellStyle name="40% - 강조색6 10 2 3 4" xfId="4911"/>
    <cellStyle name="40% - 강조색6 10 2 4" xfId="1126"/>
    <cellStyle name="40% - 강조색6 10 2 4 2" xfId="4347"/>
    <cellStyle name="40% - 강조색6 10 2 5" xfId="1973"/>
    <cellStyle name="40% - 강조색6 10 2 5 2" xfId="5193"/>
    <cellStyle name="40% - 강조색6 10 2 6" xfId="2819"/>
    <cellStyle name="40% - 강조색6 10 2 6 2" xfId="6039"/>
    <cellStyle name="40% - 강조색6 10 2 7" xfId="3782"/>
    <cellStyle name="40% - 강조색6 10 3" xfId="701"/>
    <cellStyle name="40% - 강조색6 10 3 2" xfId="1268"/>
    <cellStyle name="40% - 강조색6 10 3 2 2" xfId="4489"/>
    <cellStyle name="40% - 강조색6 10 3 3" xfId="2115"/>
    <cellStyle name="40% - 강조색6 10 3 3 2" xfId="5335"/>
    <cellStyle name="40% - 강조색6 10 3 4" xfId="2961"/>
    <cellStyle name="40% - 강조색6 10 3 4 2" xfId="6181"/>
    <cellStyle name="40% - 강조색6 10 3 5" xfId="3924"/>
    <cellStyle name="40% - 강조색6 10 4" xfId="1550"/>
    <cellStyle name="40% - 강조색6 10 4 2" xfId="2396"/>
    <cellStyle name="40% - 강조색6 10 4 2 2" xfId="5616"/>
    <cellStyle name="40% - 강조색6 10 4 3" xfId="3242"/>
    <cellStyle name="40% - 강조색6 10 4 3 2" xfId="6462"/>
    <cellStyle name="40% - 강조색6 10 4 4" xfId="4770"/>
    <cellStyle name="40% - 강조색6 10 5" xfId="985"/>
    <cellStyle name="40% - 강조색6 10 5 2" xfId="4206"/>
    <cellStyle name="40% - 강조색6 10 6" xfId="1832"/>
    <cellStyle name="40% - 강조색6 10 6 2" xfId="5052"/>
    <cellStyle name="40% - 강조색6 10 7" xfId="2678"/>
    <cellStyle name="40% - 강조색6 10 7 2" xfId="5898"/>
    <cellStyle name="40% - 강조색6 10 8" xfId="3641"/>
    <cellStyle name="40% - 강조색6 11" xfId="427"/>
    <cellStyle name="40% - 강조색6 11 2" xfId="714"/>
    <cellStyle name="40% - 강조색6 11 2 2" xfId="1281"/>
    <cellStyle name="40% - 강조색6 11 2 2 2" xfId="4502"/>
    <cellStyle name="40% - 강조색6 11 2 3" xfId="2128"/>
    <cellStyle name="40% - 강조색6 11 2 3 2" xfId="5348"/>
    <cellStyle name="40% - 강조색6 11 2 4" xfId="2974"/>
    <cellStyle name="40% - 강조색6 11 2 4 2" xfId="6194"/>
    <cellStyle name="40% - 강조색6 11 2 5" xfId="3937"/>
    <cellStyle name="40% - 강조색6 11 3" xfId="1563"/>
    <cellStyle name="40% - 강조색6 11 3 2" xfId="2409"/>
    <cellStyle name="40% - 강조색6 11 3 2 2" xfId="5629"/>
    <cellStyle name="40% - 강조색6 11 3 3" xfId="3255"/>
    <cellStyle name="40% - 강조색6 11 3 3 2" xfId="6475"/>
    <cellStyle name="40% - 강조색6 11 3 4" xfId="4783"/>
    <cellStyle name="40% - 강조색6 11 4" xfId="998"/>
    <cellStyle name="40% - 강조색6 11 4 2" xfId="4219"/>
    <cellStyle name="40% - 강조색6 11 5" xfId="1845"/>
    <cellStyle name="40% - 강조색6 11 5 2" xfId="5065"/>
    <cellStyle name="40% - 강조색6 11 6" xfId="2691"/>
    <cellStyle name="40% - 강조색6 11 6 2" xfId="5911"/>
    <cellStyle name="40% - 강조색6 11 7" xfId="3654"/>
    <cellStyle name="40% - 강조색6 12" xfId="573"/>
    <cellStyle name="40% - 강조색6 12 2" xfId="1140"/>
    <cellStyle name="40% - 강조색6 12 2 2" xfId="4361"/>
    <cellStyle name="40% - 강조색6 12 3" xfId="1987"/>
    <cellStyle name="40% - 강조색6 12 3 2" xfId="5207"/>
    <cellStyle name="40% - 강조색6 12 4" xfId="2833"/>
    <cellStyle name="40% - 강조색6 12 4 2" xfId="6053"/>
    <cellStyle name="40% - 강조색6 12 5" xfId="3796"/>
    <cellStyle name="40% - 강조색6 13" xfId="1422"/>
    <cellStyle name="40% - 강조색6 13 2" xfId="2268"/>
    <cellStyle name="40% - 강조색6 13 2 2" xfId="5488"/>
    <cellStyle name="40% - 강조색6 13 3" xfId="3114"/>
    <cellStyle name="40% - 강조색6 13 3 2" xfId="6334"/>
    <cellStyle name="40% - 강조색6 13 4" xfId="4642"/>
    <cellStyle name="40% - 강조색6 14" xfId="855"/>
    <cellStyle name="40% - 강조색6 14 2" xfId="4078"/>
    <cellStyle name="40% - 강조색6 15" xfId="1704"/>
    <cellStyle name="40% - 강조색6 15 2" xfId="4924"/>
    <cellStyle name="40% - 강조색6 16" xfId="2550"/>
    <cellStyle name="40% - 강조색6 16 2" xfId="5770"/>
    <cellStyle name="40% - 강조색6 17" xfId="3398"/>
    <cellStyle name="40% - 강조색6 17 2" xfId="6618"/>
    <cellStyle name="40% - 강조색6 18" xfId="3513"/>
    <cellStyle name="40% - 강조색6 19" xfId="6632"/>
    <cellStyle name="40% - 강조색6 2" xfId="109"/>
    <cellStyle name="40% - 강조색6 2 2" xfId="318"/>
    <cellStyle name="40% - 강조색6 2 3" xfId="445"/>
    <cellStyle name="40% - 강조색6 2 3 2" xfId="730"/>
    <cellStyle name="40% - 강조색6 2 3 2 2" xfId="1297"/>
    <cellStyle name="40% - 강조색6 2 3 2 2 2" xfId="4518"/>
    <cellStyle name="40% - 강조색6 2 3 2 3" xfId="2144"/>
    <cellStyle name="40% - 강조색6 2 3 2 3 2" xfId="5364"/>
    <cellStyle name="40% - 강조색6 2 3 2 4" xfId="2990"/>
    <cellStyle name="40% - 강조색6 2 3 2 4 2" xfId="6210"/>
    <cellStyle name="40% - 강조색6 2 3 2 5" xfId="3953"/>
    <cellStyle name="40% - 강조색6 2 3 3" xfId="1579"/>
    <cellStyle name="40% - 강조색6 2 3 3 2" xfId="2425"/>
    <cellStyle name="40% - 강조색6 2 3 3 2 2" xfId="5645"/>
    <cellStyle name="40% - 강조색6 2 3 3 3" xfId="3271"/>
    <cellStyle name="40% - 강조색6 2 3 3 3 2" xfId="6491"/>
    <cellStyle name="40% - 강조색6 2 3 3 4" xfId="4799"/>
    <cellStyle name="40% - 강조색6 2 3 4" xfId="1014"/>
    <cellStyle name="40% - 강조색6 2 3 4 2" xfId="4235"/>
    <cellStyle name="40% - 강조색6 2 3 5" xfId="1861"/>
    <cellStyle name="40% - 강조색6 2 3 5 2" xfId="5081"/>
    <cellStyle name="40% - 강조색6 2 3 6" xfId="2707"/>
    <cellStyle name="40% - 강조색6 2 3 6 2" xfId="5927"/>
    <cellStyle name="40% - 강조색6 2 3 7" xfId="3670"/>
    <cellStyle name="40% - 강조색6 2 4" xfId="589"/>
    <cellStyle name="40% - 강조색6 2 4 2" xfId="1156"/>
    <cellStyle name="40% - 강조색6 2 4 2 2" xfId="4377"/>
    <cellStyle name="40% - 강조색6 2 4 3" xfId="2003"/>
    <cellStyle name="40% - 강조색6 2 4 3 2" xfId="5223"/>
    <cellStyle name="40% - 강조색6 2 4 4" xfId="2849"/>
    <cellStyle name="40% - 강조색6 2 4 4 2" xfId="6069"/>
    <cellStyle name="40% - 강조색6 2 4 5" xfId="3812"/>
    <cellStyle name="40% - 강조색6 2 5" xfId="1438"/>
    <cellStyle name="40% - 강조색6 2 5 2" xfId="2284"/>
    <cellStyle name="40% - 강조색6 2 5 2 2" xfId="5504"/>
    <cellStyle name="40% - 강조색6 2 5 3" xfId="3130"/>
    <cellStyle name="40% - 강조색6 2 5 3 2" xfId="6350"/>
    <cellStyle name="40% - 강조색6 2 5 4" xfId="4658"/>
    <cellStyle name="40% - 강조색6 2 6" xfId="873"/>
    <cellStyle name="40% - 강조색6 2 6 2" xfId="4094"/>
    <cellStyle name="40% - 강조색6 2 7" xfId="1720"/>
    <cellStyle name="40% - 강조색6 2 7 2" xfId="4940"/>
    <cellStyle name="40% - 강조색6 2 8" xfId="2566"/>
    <cellStyle name="40% - 강조색6 2 8 2" xfId="5786"/>
    <cellStyle name="40% - 강조색6 2 9" xfId="3529"/>
    <cellStyle name="40% - 강조색6 3" xfId="123"/>
    <cellStyle name="40% - 강조색6 3 2" xfId="319"/>
    <cellStyle name="40% - 강조색6 3 3" xfId="459"/>
    <cellStyle name="40% - 강조색6 3 3 2" xfId="744"/>
    <cellStyle name="40% - 강조색6 3 3 2 2" xfId="1311"/>
    <cellStyle name="40% - 강조색6 3 3 2 2 2" xfId="4532"/>
    <cellStyle name="40% - 강조색6 3 3 2 3" xfId="2158"/>
    <cellStyle name="40% - 강조색6 3 3 2 3 2" xfId="5378"/>
    <cellStyle name="40% - 강조색6 3 3 2 4" xfId="3004"/>
    <cellStyle name="40% - 강조색6 3 3 2 4 2" xfId="6224"/>
    <cellStyle name="40% - 강조색6 3 3 2 5" xfId="3967"/>
    <cellStyle name="40% - 강조색6 3 3 3" xfId="1593"/>
    <cellStyle name="40% - 강조색6 3 3 3 2" xfId="2439"/>
    <cellStyle name="40% - 강조색6 3 3 3 2 2" xfId="5659"/>
    <cellStyle name="40% - 강조색6 3 3 3 3" xfId="3285"/>
    <cellStyle name="40% - 강조색6 3 3 3 3 2" xfId="6505"/>
    <cellStyle name="40% - 강조색6 3 3 3 4" xfId="4813"/>
    <cellStyle name="40% - 강조색6 3 3 4" xfId="1028"/>
    <cellStyle name="40% - 강조색6 3 3 4 2" xfId="4249"/>
    <cellStyle name="40% - 강조색6 3 3 5" xfId="1875"/>
    <cellStyle name="40% - 강조색6 3 3 5 2" xfId="5095"/>
    <cellStyle name="40% - 강조색6 3 3 6" xfId="2721"/>
    <cellStyle name="40% - 강조색6 3 3 6 2" xfId="5941"/>
    <cellStyle name="40% - 강조색6 3 3 7" xfId="3684"/>
    <cellStyle name="40% - 강조색6 3 4" xfId="603"/>
    <cellStyle name="40% - 강조색6 3 4 2" xfId="1170"/>
    <cellStyle name="40% - 강조색6 3 4 2 2" xfId="4391"/>
    <cellStyle name="40% - 강조색6 3 4 3" xfId="2017"/>
    <cellStyle name="40% - 강조색6 3 4 3 2" xfId="5237"/>
    <cellStyle name="40% - 강조색6 3 4 4" xfId="2863"/>
    <cellStyle name="40% - 강조색6 3 4 4 2" xfId="6083"/>
    <cellStyle name="40% - 강조색6 3 4 5" xfId="3826"/>
    <cellStyle name="40% - 강조색6 3 5" xfId="1452"/>
    <cellStyle name="40% - 강조색6 3 5 2" xfId="2298"/>
    <cellStyle name="40% - 강조색6 3 5 2 2" xfId="5518"/>
    <cellStyle name="40% - 강조색6 3 5 3" xfId="3144"/>
    <cellStyle name="40% - 강조색6 3 5 3 2" xfId="6364"/>
    <cellStyle name="40% - 강조색6 3 5 4" xfId="4672"/>
    <cellStyle name="40% - 강조색6 3 6" xfId="887"/>
    <cellStyle name="40% - 강조색6 3 6 2" xfId="4108"/>
    <cellStyle name="40% - 강조색6 3 7" xfId="1734"/>
    <cellStyle name="40% - 강조색6 3 7 2" xfId="4954"/>
    <cellStyle name="40% - 강조색6 3 8" xfId="2580"/>
    <cellStyle name="40% - 강조색6 3 8 2" xfId="5800"/>
    <cellStyle name="40% - 강조색6 3 9" xfId="3543"/>
    <cellStyle name="40% - 강조색6 4" xfId="137"/>
    <cellStyle name="40% - 강조색6 4 2" xfId="320"/>
    <cellStyle name="40% - 강조색6 4 3" xfId="473"/>
    <cellStyle name="40% - 강조색6 4 3 2" xfId="758"/>
    <cellStyle name="40% - 강조색6 4 3 2 2" xfId="1325"/>
    <cellStyle name="40% - 강조색6 4 3 2 2 2" xfId="4546"/>
    <cellStyle name="40% - 강조색6 4 3 2 3" xfId="2172"/>
    <cellStyle name="40% - 강조색6 4 3 2 3 2" xfId="5392"/>
    <cellStyle name="40% - 강조색6 4 3 2 4" xfId="3018"/>
    <cellStyle name="40% - 강조색6 4 3 2 4 2" xfId="6238"/>
    <cellStyle name="40% - 강조색6 4 3 2 5" xfId="3981"/>
    <cellStyle name="40% - 강조색6 4 3 3" xfId="1607"/>
    <cellStyle name="40% - 강조색6 4 3 3 2" xfId="2453"/>
    <cellStyle name="40% - 강조색6 4 3 3 2 2" xfId="5673"/>
    <cellStyle name="40% - 강조색6 4 3 3 3" xfId="3299"/>
    <cellStyle name="40% - 강조색6 4 3 3 3 2" xfId="6519"/>
    <cellStyle name="40% - 강조색6 4 3 3 4" xfId="4827"/>
    <cellStyle name="40% - 강조색6 4 3 4" xfId="1042"/>
    <cellStyle name="40% - 강조색6 4 3 4 2" xfId="4263"/>
    <cellStyle name="40% - 강조색6 4 3 5" xfId="1889"/>
    <cellStyle name="40% - 강조색6 4 3 5 2" xfId="5109"/>
    <cellStyle name="40% - 강조색6 4 3 6" xfId="2735"/>
    <cellStyle name="40% - 강조색6 4 3 6 2" xfId="5955"/>
    <cellStyle name="40% - 강조색6 4 3 7" xfId="3698"/>
    <cellStyle name="40% - 강조색6 4 4" xfId="617"/>
    <cellStyle name="40% - 강조색6 4 4 2" xfId="1184"/>
    <cellStyle name="40% - 강조색6 4 4 2 2" xfId="4405"/>
    <cellStyle name="40% - 강조색6 4 4 3" xfId="2031"/>
    <cellStyle name="40% - 강조색6 4 4 3 2" xfId="5251"/>
    <cellStyle name="40% - 강조색6 4 4 4" xfId="2877"/>
    <cellStyle name="40% - 강조색6 4 4 4 2" xfId="6097"/>
    <cellStyle name="40% - 강조색6 4 4 5" xfId="3840"/>
    <cellStyle name="40% - 강조색6 4 5" xfId="1466"/>
    <cellStyle name="40% - 강조색6 4 5 2" xfId="2312"/>
    <cellStyle name="40% - 강조색6 4 5 2 2" xfId="5532"/>
    <cellStyle name="40% - 강조색6 4 5 3" xfId="3158"/>
    <cellStyle name="40% - 강조색6 4 5 3 2" xfId="6378"/>
    <cellStyle name="40% - 강조색6 4 5 4" xfId="4686"/>
    <cellStyle name="40% - 강조색6 4 6" xfId="901"/>
    <cellStyle name="40% - 강조색6 4 6 2" xfId="4122"/>
    <cellStyle name="40% - 강조색6 4 7" xfId="1748"/>
    <cellStyle name="40% - 강조색6 4 7 2" xfId="4968"/>
    <cellStyle name="40% - 강조색6 4 8" xfId="2594"/>
    <cellStyle name="40% - 강조색6 4 8 2" xfId="5814"/>
    <cellStyle name="40% - 강조색6 4 9" xfId="3557"/>
    <cellStyle name="40% - 강조색6 5" xfId="151"/>
    <cellStyle name="40% - 강조색6 5 2" xfId="321"/>
    <cellStyle name="40% - 강조색6 5 3" xfId="487"/>
    <cellStyle name="40% - 강조색6 5 3 2" xfId="772"/>
    <cellStyle name="40% - 강조색6 5 3 2 2" xfId="1339"/>
    <cellStyle name="40% - 강조색6 5 3 2 2 2" xfId="4560"/>
    <cellStyle name="40% - 강조색6 5 3 2 3" xfId="2186"/>
    <cellStyle name="40% - 강조색6 5 3 2 3 2" xfId="5406"/>
    <cellStyle name="40% - 강조색6 5 3 2 4" xfId="3032"/>
    <cellStyle name="40% - 강조색6 5 3 2 4 2" xfId="6252"/>
    <cellStyle name="40% - 강조색6 5 3 2 5" xfId="3995"/>
    <cellStyle name="40% - 강조색6 5 3 3" xfId="1621"/>
    <cellStyle name="40% - 강조색6 5 3 3 2" xfId="2467"/>
    <cellStyle name="40% - 강조색6 5 3 3 2 2" xfId="5687"/>
    <cellStyle name="40% - 강조색6 5 3 3 3" xfId="3313"/>
    <cellStyle name="40% - 강조색6 5 3 3 3 2" xfId="6533"/>
    <cellStyle name="40% - 강조색6 5 3 3 4" xfId="4841"/>
    <cellStyle name="40% - 강조색6 5 3 4" xfId="1056"/>
    <cellStyle name="40% - 강조색6 5 3 4 2" xfId="4277"/>
    <cellStyle name="40% - 강조색6 5 3 5" xfId="1903"/>
    <cellStyle name="40% - 강조색6 5 3 5 2" xfId="5123"/>
    <cellStyle name="40% - 강조색6 5 3 6" xfId="2749"/>
    <cellStyle name="40% - 강조색6 5 3 6 2" xfId="5969"/>
    <cellStyle name="40% - 강조색6 5 3 7" xfId="3712"/>
    <cellStyle name="40% - 강조색6 5 4" xfId="631"/>
    <cellStyle name="40% - 강조색6 5 4 2" xfId="1198"/>
    <cellStyle name="40% - 강조색6 5 4 2 2" xfId="4419"/>
    <cellStyle name="40% - 강조색6 5 4 3" xfId="2045"/>
    <cellStyle name="40% - 강조색6 5 4 3 2" xfId="5265"/>
    <cellStyle name="40% - 강조색6 5 4 4" xfId="2891"/>
    <cellStyle name="40% - 강조색6 5 4 4 2" xfId="6111"/>
    <cellStyle name="40% - 강조색6 5 4 5" xfId="3854"/>
    <cellStyle name="40% - 강조색6 5 5" xfId="1480"/>
    <cellStyle name="40% - 강조색6 5 5 2" xfId="2326"/>
    <cellStyle name="40% - 강조색6 5 5 2 2" xfId="5546"/>
    <cellStyle name="40% - 강조색6 5 5 3" xfId="3172"/>
    <cellStyle name="40% - 강조색6 5 5 3 2" xfId="6392"/>
    <cellStyle name="40% - 강조색6 5 5 4" xfId="4700"/>
    <cellStyle name="40% - 강조색6 5 6" xfId="915"/>
    <cellStyle name="40% - 강조색6 5 6 2" xfId="4136"/>
    <cellStyle name="40% - 강조색6 5 7" xfId="1762"/>
    <cellStyle name="40% - 강조색6 5 7 2" xfId="4982"/>
    <cellStyle name="40% - 강조색6 5 8" xfId="2608"/>
    <cellStyle name="40% - 강조색6 5 8 2" xfId="5828"/>
    <cellStyle name="40% - 강조색6 5 9" xfId="3571"/>
    <cellStyle name="40% - 강조색6 6" xfId="165"/>
    <cellStyle name="40% - 강조색6 6 2" xfId="501"/>
    <cellStyle name="40% - 강조색6 6 2 2" xfId="786"/>
    <cellStyle name="40% - 강조색6 6 2 2 2" xfId="1353"/>
    <cellStyle name="40% - 강조색6 6 2 2 2 2" xfId="4574"/>
    <cellStyle name="40% - 강조색6 6 2 2 3" xfId="2200"/>
    <cellStyle name="40% - 강조색6 6 2 2 3 2" xfId="5420"/>
    <cellStyle name="40% - 강조색6 6 2 2 4" xfId="3046"/>
    <cellStyle name="40% - 강조색6 6 2 2 4 2" xfId="6266"/>
    <cellStyle name="40% - 강조색6 6 2 2 5" xfId="4009"/>
    <cellStyle name="40% - 강조색6 6 2 3" xfId="1635"/>
    <cellStyle name="40% - 강조색6 6 2 3 2" xfId="2481"/>
    <cellStyle name="40% - 강조색6 6 2 3 2 2" xfId="5701"/>
    <cellStyle name="40% - 강조색6 6 2 3 3" xfId="3327"/>
    <cellStyle name="40% - 강조색6 6 2 3 3 2" xfId="6547"/>
    <cellStyle name="40% - 강조색6 6 2 3 4" xfId="4855"/>
    <cellStyle name="40% - 강조색6 6 2 4" xfId="1070"/>
    <cellStyle name="40% - 강조색6 6 2 4 2" xfId="4291"/>
    <cellStyle name="40% - 강조색6 6 2 5" xfId="1917"/>
    <cellStyle name="40% - 강조색6 6 2 5 2" xfId="5137"/>
    <cellStyle name="40% - 강조색6 6 2 6" xfId="2763"/>
    <cellStyle name="40% - 강조색6 6 2 6 2" xfId="5983"/>
    <cellStyle name="40% - 강조색6 6 2 7" xfId="3726"/>
    <cellStyle name="40% - 강조색6 6 3" xfId="645"/>
    <cellStyle name="40% - 강조색6 6 3 2" xfId="1212"/>
    <cellStyle name="40% - 강조색6 6 3 2 2" xfId="4433"/>
    <cellStyle name="40% - 강조색6 6 3 3" xfId="2059"/>
    <cellStyle name="40% - 강조색6 6 3 3 2" xfId="5279"/>
    <cellStyle name="40% - 강조색6 6 3 4" xfId="2905"/>
    <cellStyle name="40% - 강조색6 6 3 4 2" xfId="6125"/>
    <cellStyle name="40% - 강조색6 6 3 5" xfId="3868"/>
    <cellStyle name="40% - 강조색6 6 4" xfId="1494"/>
    <cellStyle name="40% - 강조색6 6 4 2" xfId="2340"/>
    <cellStyle name="40% - 강조색6 6 4 2 2" xfId="5560"/>
    <cellStyle name="40% - 강조색6 6 4 3" xfId="3186"/>
    <cellStyle name="40% - 강조색6 6 4 3 2" xfId="6406"/>
    <cellStyle name="40% - 강조색6 6 4 4" xfId="4714"/>
    <cellStyle name="40% - 강조색6 6 5" xfId="929"/>
    <cellStyle name="40% - 강조색6 6 5 2" xfId="4150"/>
    <cellStyle name="40% - 강조색6 6 6" xfId="1776"/>
    <cellStyle name="40% - 강조색6 6 6 2" xfId="4996"/>
    <cellStyle name="40% - 강조색6 6 7" xfId="2622"/>
    <cellStyle name="40% - 강조색6 6 7 2" xfId="5842"/>
    <cellStyle name="40% - 강조색6 6 8" xfId="3585"/>
    <cellStyle name="40% - 강조색6 7" xfId="179"/>
    <cellStyle name="40% - 강조색6 7 2" xfId="515"/>
    <cellStyle name="40% - 강조색6 7 2 2" xfId="800"/>
    <cellStyle name="40% - 강조색6 7 2 2 2" xfId="1367"/>
    <cellStyle name="40% - 강조색6 7 2 2 2 2" xfId="4588"/>
    <cellStyle name="40% - 강조색6 7 2 2 3" xfId="2214"/>
    <cellStyle name="40% - 강조색6 7 2 2 3 2" xfId="5434"/>
    <cellStyle name="40% - 강조색6 7 2 2 4" xfId="3060"/>
    <cellStyle name="40% - 강조색6 7 2 2 4 2" xfId="6280"/>
    <cellStyle name="40% - 강조색6 7 2 2 5" xfId="4023"/>
    <cellStyle name="40% - 강조색6 7 2 3" xfId="1649"/>
    <cellStyle name="40% - 강조색6 7 2 3 2" xfId="2495"/>
    <cellStyle name="40% - 강조색6 7 2 3 2 2" xfId="5715"/>
    <cellStyle name="40% - 강조색6 7 2 3 3" xfId="3341"/>
    <cellStyle name="40% - 강조색6 7 2 3 3 2" xfId="6561"/>
    <cellStyle name="40% - 강조색6 7 2 3 4" xfId="4869"/>
    <cellStyle name="40% - 강조색6 7 2 4" xfId="1084"/>
    <cellStyle name="40% - 강조색6 7 2 4 2" xfId="4305"/>
    <cellStyle name="40% - 강조색6 7 2 5" xfId="1931"/>
    <cellStyle name="40% - 강조색6 7 2 5 2" xfId="5151"/>
    <cellStyle name="40% - 강조색6 7 2 6" xfId="2777"/>
    <cellStyle name="40% - 강조색6 7 2 6 2" xfId="5997"/>
    <cellStyle name="40% - 강조색6 7 2 7" xfId="3740"/>
    <cellStyle name="40% - 강조색6 7 3" xfId="659"/>
    <cellStyle name="40% - 강조색6 7 3 2" xfId="1226"/>
    <cellStyle name="40% - 강조색6 7 3 2 2" xfId="4447"/>
    <cellStyle name="40% - 강조색6 7 3 3" xfId="2073"/>
    <cellStyle name="40% - 강조색6 7 3 3 2" xfId="5293"/>
    <cellStyle name="40% - 강조색6 7 3 4" xfId="2919"/>
    <cellStyle name="40% - 강조색6 7 3 4 2" xfId="6139"/>
    <cellStyle name="40% - 강조색6 7 3 5" xfId="3882"/>
    <cellStyle name="40% - 강조색6 7 4" xfId="1508"/>
    <cellStyle name="40% - 강조색6 7 4 2" xfId="2354"/>
    <cellStyle name="40% - 강조색6 7 4 2 2" xfId="5574"/>
    <cellStyle name="40% - 강조색6 7 4 3" xfId="3200"/>
    <cellStyle name="40% - 강조색6 7 4 3 2" xfId="6420"/>
    <cellStyle name="40% - 강조색6 7 4 4" xfId="4728"/>
    <cellStyle name="40% - 강조색6 7 5" xfId="943"/>
    <cellStyle name="40% - 강조색6 7 5 2" xfId="4164"/>
    <cellStyle name="40% - 강조색6 7 6" xfId="1790"/>
    <cellStyle name="40% - 강조색6 7 6 2" xfId="5010"/>
    <cellStyle name="40% - 강조색6 7 7" xfId="2636"/>
    <cellStyle name="40% - 강조색6 7 7 2" xfId="5856"/>
    <cellStyle name="40% - 강조색6 7 8" xfId="3599"/>
    <cellStyle name="40% - 강조색6 8" xfId="193"/>
    <cellStyle name="40% - 강조색6 8 2" xfId="531"/>
    <cellStyle name="40% - 강조색6 8 2 2" xfId="814"/>
    <cellStyle name="40% - 강조색6 8 2 2 2" xfId="1381"/>
    <cellStyle name="40% - 강조색6 8 2 2 2 2" xfId="4602"/>
    <cellStyle name="40% - 강조색6 8 2 2 3" xfId="2228"/>
    <cellStyle name="40% - 강조색6 8 2 2 3 2" xfId="5448"/>
    <cellStyle name="40% - 강조색6 8 2 2 4" xfId="3074"/>
    <cellStyle name="40% - 강조색6 8 2 2 4 2" xfId="6294"/>
    <cellStyle name="40% - 강조색6 8 2 2 5" xfId="4037"/>
    <cellStyle name="40% - 강조색6 8 2 3" xfId="1663"/>
    <cellStyle name="40% - 강조색6 8 2 3 2" xfId="2509"/>
    <cellStyle name="40% - 강조색6 8 2 3 2 2" xfId="5729"/>
    <cellStyle name="40% - 강조색6 8 2 3 3" xfId="3355"/>
    <cellStyle name="40% - 강조색6 8 2 3 3 2" xfId="6575"/>
    <cellStyle name="40% - 강조색6 8 2 3 4" xfId="4883"/>
    <cellStyle name="40% - 강조색6 8 2 4" xfId="1098"/>
    <cellStyle name="40% - 강조색6 8 2 4 2" xfId="4319"/>
    <cellStyle name="40% - 강조색6 8 2 5" xfId="1945"/>
    <cellStyle name="40% - 강조색6 8 2 5 2" xfId="5165"/>
    <cellStyle name="40% - 강조색6 8 2 6" xfId="2791"/>
    <cellStyle name="40% - 강조색6 8 2 6 2" xfId="6011"/>
    <cellStyle name="40% - 강조색6 8 2 7" xfId="3754"/>
    <cellStyle name="40% - 강조색6 8 3" xfId="673"/>
    <cellStyle name="40% - 강조색6 8 3 2" xfId="1240"/>
    <cellStyle name="40% - 강조색6 8 3 2 2" xfId="4461"/>
    <cellStyle name="40% - 강조색6 8 3 3" xfId="2087"/>
    <cellStyle name="40% - 강조색6 8 3 3 2" xfId="5307"/>
    <cellStyle name="40% - 강조색6 8 3 4" xfId="2933"/>
    <cellStyle name="40% - 강조색6 8 3 4 2" xfId="6153"/>
    <cellStyle name="40% - 강조색6 8 3 5" xfId="3896"/>
    <cellStyle name="40% - 강조색6 8 4" xfId="1522"/>
    <cellStyle name="40% - 강조색6 8 4 2" xfId="2368"/>
    <cellStyle name="40% - 강조색6 8 4 2 2" xfId="5588"/>
    <cellStyle name="40% - 강조색6 8 4 3" xfId="3214"/>
    <cellStyle name="40% - 강조색6 8 4 3 2" xfId="6434"/>
    <cellStyle name="40% - 강조색6 8 4 4" xfId="4742"/>
    <cellStyle name="40% - 강조색6 8 5" xfId="957"/>
    <cellStyle name="40% - 강조색6 8 5 2" xfId="4178"/>
    <cellStyle name="40% - 강조색6 8 6" xfId="1804"/>
    <cellStyle name="40% - 강조색6 8 6 2" xfId="5024"/>
    <cellStyle name="40% - 강조색6 8 7" xfId="2650"/>
    <cellStyle name="40% - 강조색6 8 7 2" xfId="5870"/>
    <cellStyle name="40% - 강조색6 8 8" xfId="3613"/>
    <cellStyle name="40% - 강조색6 9" xfId="207"/>
    <cellStyle name="40% - 강조색6 9 2" xfId="545"/>
    <cellStyle name="40% - 강조색6 9 2 2" xfId="828"/>
    <cellStyle name="40% - 강조색6 9 2 2 2" xfId="1395"/>
    <cellStyle name="40% - 강조색6 9 2 2 2 2" xfId="4616"/>
    <cellStyle name="40% - 강조색6 9 2 2 3" xfId="2242"/>
    <cellStyle name="40% - 강조색6 9 2 2 3 2" xfId="5462"/>
    <cellStyle name="40% - 강조색6 9 2 2 4" xfId="3088"/>
    <cellStyle name="40% - 강조색6 9 2 2 4 2" xfId="6308"/>
    <cellStyle name="40% - 강조색6 9 2 2 5" xfId="4051"/>
    <cellStyle name="40% - 강조색6 9 2 3" xfId="1677"/>
    <cellStyle name="40% - 강조색6 9 2 3 2" xfId="2523"/>
    <cellStyle name="40% - 강조색6 9 2 3 2 2" xfId="5743"/>
    <cellStyle name="40% - 강조색6 9 2 3 3" xfId="3369"/>
    <cellStyle name="40% - 강조색6 9 2 3 3 2" xfId="6589"/>
    <cellStyle name="40% - 강조색6 9 2 3 4" xfId="4897"/>
    <cellStyle name="40% - 강조색6 9 2 4" xfId="1112"/>
    <cellStyle name="40% - 강조색6 9 2 4 2" xfId="4333"/>
    <cellStyle name="40% - 강조색6 9 2 5" xfId="1959"/>
    <cellStyle name="40% - 강조색6 9 2 5 2" xfId="5179"/>
    <cellStyle name="40% - 강조색6 9 2 6" xfId="2805"/>
    <cellStyle name="40% - 강조색6 9 2 6 2" xfId="6025"/>
    <cellStyle name="40% - 강조색6 9 2 7" xfId="3768"/>
    <cellStyle name="40% - 강조색6 9 3" xfId="687"/>
    <cellStyle name="40% - 강조색6 9 3 2" xfId="1254"/>
    <cellStyle name="40% - 강조색6 9 3 2 2" xfId="4475"/>
    <cellStyle name="40% - 강조색6 9 3 3" xfId="2101"/>
    <cellStyle name="40% - 강조색6 9 3 3 2" xfId="5321"/>
    <cellStyle name="40% - 강조색6 9 3 4" xfId="2947"/>
    <cellStyle name="40% - 강조색6 9 3 4 2" xfId="6167"/>
    <cellStyle name="40% - 강조색6 9 3 5" xfId="3910"/>
    <cellStyle name="40% - 강조색6 9 4" xfId="1536"/>
    <cellStyle name="40% - 강조색6 9 4 2" xfId="2382"/>
    <cellStyle name="40% - 강조색6 9 4 2 2" xfId="5602"/>
    <cellStyle name="40% - 강조색6 9 4 3" xfId="3228"/>
    <cellStyle name="40% - 강조색6 9 4 3 2" xfId="6448"/>
    <cellStyle name="40% - 강조색6 9 4 4" xfId="4756"/>
    <cellStyle name="40% - 강조색6 9 5" xfId="971"/>
    <cellStyle name="40% - 강조색6 9 5 2" xfId="4192"/>
    <cellStyle name="40% - 강조색6 9 6" xfId="1818"/>
    <cellStyle name="40% - 강조색6 9 6 2" xfId="5038"/>
    <cellStyle name="40% - 강조색6 9 7" xfId="2664"/>
    <cellStyle name="40% - 강조색6 9 7 2" xfId="5884"/>
    <cellStyle name="40% - 강조색6 9 8" xfId="3627"/>
    <cellStyle name="60% - 강조색1" xfId="41" builtinId="32" customBuiltin="1"/>
    <cellStyle name="60% - 강조색1 2" xfId="224"/>
    <cellStyle name="60% - 강조색1 3" xfId="322"/>
    <cellStyle name="60% - 강조색1 4" xfId="323"/>
    <cellStyle name="60% - 강조색1 5" xfId="324"/>
    <cellStyle name="60% - 강조색2" xfId="45" builtinId="36" customBuiltin="1"/>
    <cellStyle name="60% - 강조색2 2" xfId="225"/>
    <cellStyle name="60% - 강조색2 3" xfId="326"/>
    <cellStyle name="60% - 강조색2 4" xfId="327"/>
    <cellStyle name="60% - 강조색2 5" xfId="328"/>
    <cellStyle name="60% - 강조색3" xfId="49" builtinId="40" customBuiltin="1"/>
    <cellStyle name="60% - 강조색3 2" xfId="226"/>
    <cellStyle name="60% - 강조색3 3" xfId="330"/>
    <cellStyle name="60% - 강조색3 4" xfId="331"/>
    <cellStyle name="60% - 강조색3 5" xfId="332"/>
    <cellStyle name="60% - 강조색4" xfId="53" builtinId="44" customBuiltin="1"/>
    <cellStyle name="60% - 강조색4 2" xfId="227"/>
    <cellStyle name="60% - 강조색4 3" xfId="333"/>
    <cellStyle name="60% - 강조색4 4" xfId="334"/>
    <cellStyle name="60% - 강조색4 5" xfId="335"/>
    <cellStyle name="60% - 강조색5" xfId="57" builtinId="48" customBuiltin="1"/>
    <cellStyle name="60% - 강조색5 2" xfId="228"/>
    <cellStyle name="60% - 강조색5 3" xfId="336"/>
    <cellStyle name="60% - 강조색5 4" xfId="337"/>
    <cellStyle name="60% - 강조색5 5" xfId="338"/>
    <cellStyle name="60% - 강조색6" xfId="61" builtinId="52" customBuiltin="1"/>
    <cellStyle name="60% - 강조색6 2" xfId="229"/>
    <cellStyle name="60% - 강조색6 3" xfId="339"/>
    <cellStyle name="60% - 강조색6 4" xfId="340"/>
    <cellStyle name="60% - 강조색6 5" xfId="341"/>
    <cellStyle name="Comma" xfId="1"/>
    <cellStyle name="Comma [0]_ SG&amp;A Bridge " xfId="2"/>
    <cellStyle name="Comma_ SG&amp;A Bridge " xfId="3"/>
    <cellStyle name="Currency" xfId="4"/>
    <cellStyle name="Currency [0]_ SG&amp;A Bridge " xfId="5"/>
    <cellStyle name="Currency_ SG&amp;A Bridge " xfId="6"/>
    <cellStyle name="Date" xfId="7"/>
    <cellStyle name="Fixed" xfId="8"/>
    <cellStyle name="Heading1" xfId="9"/>
    <cellStyle name="Heading2" xfId="10"/>
    <cellStyle name="Normal_ SG&amp;A Bridge " xfId="11"/>
    <cellStyle name="Percent" xfId="12"/>
    <cellStyle name="Total" xfId="13"/>
    <cellStyle name="강조색1" xfId="38" builtinId="29" customBuiltin="1"/>
    <cellStyle name="강조색1 2" xfId="230"/>
    <cellStyle name="강조색1 3" xfId="342"/>
    <cellStyle name="강조색1 4" xfId="343"/>
    <cellStyle name="강조색1 5" xfId="344"/>
    <cellStyle name="강조색2" xfId="42" builtinId="33" customBuiltin="1"/>
    <cellStyle name="강조색2 2" xfId="231"/>
    <cellStyle name="강조색2 3" xfId="345"/>
    <cellStyle name="강조색2 4" xfId="346"/>
    <cellStyle name="강조색2 5" xfId="347"/>
    <cellStyle name="강조색3" xfId="46" builtinId="37" customBuiltin="1"/>
    <cellStyle name="강조색3 2" xfId="232"/>
    <cellStyle name="강조색3 3" xfId="348"/>
    <cellStyle name="강조색3 4" xfId="349"/>
    <cellStyle name="강조색3 5" xfId="350"/>
    <cellStyle name="강조색4" xfId="50" builtinId="41" customBuiltin="1"/>
    <cellStyle name="강조색4 2" xfId="233"/>
    <cellStyle name="강조색4 3" xfId="351"/>
    <cellStyle name="강조색4 4" xfId="352"/>
    <cellStyle name="강조색4 5" xfId="353"/>
    <cellStyle name="강조색5" xfId="54" builtinId="45" customBuiltin="1"/>
    <cellStyle name="강조색5 2" xfId="234"/>
    <cellStyle name="강조색5 3" xfId="354"/>
    <cellStyle name="강조색5 4" xfId="355"/>
    <cellStyle name="강조색5 5" xfId="356"/>
    <cellStyle name="강조색6" xfId="58" builtinId="49" customBuiltin="1"/>
    <cellStyle name="강조색6 2" xfId="235"/>
    <cellStyle name="강조색6 2 2" xfId="357"/>
    <cellStyle name="강조색6 3" xfId="358"/>
    <cellStyle name="강조색6 4" xfId="359"/>
    <cellStyle name="강조색6 5" xfId="360"/>
    <cellStyle name="경고문" xfId="35" builtinId="11" customBuiltin="1"/>
    <cellStyle name="경고문 2" xfId="236"/>
    <cellStyle name="경고문 3" xfId="361"/>
    <cellStyle name="경고문 4" xfId="362"/>
    <cellStyle name="경고문 5" xfId="363"/>
    <cellStyle name="계산" xfId="32" builtinId="22" customBuiltin="1"/>
    <cellStyle name="계산 2" xfId="237"/>
    <cellStyle name="계산 3" xfId="364"/>
    <cellStyle name="계산 4" xfId="365"/>
    <cellStyle name="계산 5" xfId="366"/>
    <cellStyle name="나쁨" xfId="28" builtinId="27" customBuiltin="1"/>
    <cellStyle name="나쁨 2" xfId="238"/>
    <cellStyle name="나쁨 3" xfId="367"/>
    <cellStyle name="나쁨 4" xfId="368"/>
    <cellStyle name="나쁨 5" xfId="369"/>
    <cellStyle name="메모 10" xfId="195"/>
    <cellStyle name="메모 10 2" xfId="533"/>
    <cellStyle name="메모 10 2 2" xfId="816"/>
    <cellStyle name="메모 10 2 2 2" xfId="1383"/>
    <cellStyle name="메모 10 2 2 2 2" xfId="4604"/>
    <cellStyle name="메모 10 2 2 3" xfId="2230"/>
    <cellStyle name="메모 10 2 2 3 2" xfId="5450"/>
    <cellStyle name="메모 10 2 2 4" xfId="3076"/>
    <cellStyle name="메모 10 2 2 4 2" xfId="6296"/>
    <cellStyle name="메모 10 2 2 5" xfId="4039"/>
    <cellStyle name="메모 10 2 3" xfId="1665"/>
    <cellStyle name="메모 10 2 3 2" xfId="2511"/>
    <cellStyle name="메모 10 2 3 2 2" xfId="5731"/>
    <cellStyle name="메모 10 2 3 3" xfId="3357"/>
    <cellStyle name="메모 10 2 3 3 2" xfId="6577"/>
    <cellStyle name="메모 10 2 3 4" xfId="4885"/>
    <cellStyle name="메모 10 2 4" xfId="1100"/>
    <cellStyle name="메모 10 2 4 2" xfId="4321"/>
    <cellStyle name="메모 10 2 5" xfId="1947"/>
    <cellStyle name="메모 10 2 5 2" xfId="5167"/>
    <cellStyle name="메모 10 2 6" xfId="2793"/>
    <cellStyle name="메모 10 2 6 2" xfId="6013"/>
    <cellStyle name="메모 10 2 7" xfId="3756"/>
    <cellStyle name="메모 10 3" xfId="675"/>
    <cellStyle name="메모 10 3 2" xfId="1242"/>
    <cellStyle name="메모 10 3 2 2" xfId="4463"/>
    <cellStyle name="메모 10 3 3" xfId="2089"/>
    <cellStyle name="메모 10 3 3 2" xfId="5309"/>
    <cellStyle name="메모 10 3 4" xfId="2935"/>
    <cellStyle name="메모 10 3 4 2" xfId="6155"/>
    <cellStyle name="메모 10 3 5" xfId="3898"/>
    <cellStyle name="메모 10 4" xfId="1524"/>
    <cellStyle name="메모 10 4 2" xfId="2370"/>
    <cellStyle name="메모 10 4 2 2" xfId="5590"/>
    <cellStyle name="메모 10 4 3" xfId="3216"/>
    <cellStyle name="메모 10 4 3 2" xfId="6436"/>
    <cellStyle name="메모 10 4 4" xfId="4744"/>
    <cellStyle name="메모 10 5" xfId="959"/>
    <cellStyle name="메모 10 5 2" xfId="4180"/>
    <cellStyle name="메모 10 6" xfId="1806"/>
    <cellStyle name="메모 10 6 2" xfId="5026"/>
    <cellStyle name="메모 10 7" xfId="2652"/>
    <cellStyle name="메모 10 7 2" xfId="5872"/>
    <cellStyle name="메모 10 8" xfId="3615"/>
    <cellStyle name="메모 11" xfId="209"/>
    <cellStyle name="메모 11 2" xfId="547"/>
    <cellStyle name="메모 11 2 2" xfId="830"/>
    <cellStyle name="메모 11 2 2 2" xfId="1397"/>
    <cellStyle name="메모 11 2 2 2 2" xfId="4618"/>
    <cellStyle name="메모 11 2 2 3" xfId="2244"/>
    <cellStyle name="메모 11 2 2 3 2" xfId="5464"/>
    <cellStyle name="메모 11 2 2 4" xfId="3090"/>
    <cellStyle name="메모 11 2 2 4 2" xfId="6310"/>
    <cellStyle name="메모 11 2 2 5" xfId="4053"/>
    <cellStyle name="메모 11 2 3" xfId="1679"/>
    <cellStyle name="메모 11 2 3 2" xfId="2525"/>
    <cellStyle name="메모 11 2 3 2 2" xfId="5745"/>
    <cellStyle name="메모 11 2 3 3" xfId="3371"/>
    <cellStyle name="메모 11 2 3 3 2" xfId="6591"/>
    <cellStyle name="메모 11 2 3 4" xfId="4899"/>
    <cellStyle name="메모 11 2 4" xfId="1114"/>
    <cellStyle name="메모 11 2 4 2" xfId="4335"/>
    <cellStyle name="메모 11 2 5" xfId="1961"/>
    <cellStyle name="메모 11 2 5 2" xfId="5181"/>
    <cellStyle name="메모 11 2 6" xfId="2807"/>
    <cellStyle name="메모 11 2 6 2" xfId="6027"/>
    <cellStyle name="메모 11 2 7" xfId="3770"/>
    <cellStyle name="메모 11 3" xfId="689"/>
    <cellStyle name="메모 11 3 2" xfId="1256"/>
    <cellStyle name="메모 11 3 2 2" xfId="4477"/>
    <cellStyle name="메모 11 3 3" xfId="2103"/>
    <cellStyle name="메모 11 3 3 2" xfId="5323"/>
    <cellStyle name="메모 11 3 4" xfId="2949"/>
    <cellStyle name="메모 11 3 4 2" xfId="6169"/>
    <cellStyle name="메모 11 3 5" xfId="3912"/>
    <cellStyle name="메모 11 4" xfId="1538"/>
    <cellStyle name="메모 11 4 2" xfId="2384"/>
    <cellStyle name="메모 11 4 2 2" xfId="5604"/>
    <cellStyle name="메모 11 4 3" xfId="3230"/>
    <cellStyle name="메모 11 4 3 2" xfId="6450"/>
    <cellStyle name="메모 11 4 4" xfId="4758"/>
    <cellStyle name="메모 11 5" xfId="973"/>
    <cellStyle name="메모 11 5 2" xfId="4194"/>
    <cellStyle name="메모 11 6" xfId="1820"/>
    <cellStyle name="메모 11 6 2" xfId="5040"/>
    <cellStyle name="메모 11 7" xfId="2666"/>
    <cellStyle name="메모 11 7 2" xfId="5886"/>
    <cellStyle name="메모 11 8" xfId="3629"/>
    <cellStyle name="메모 12" xfId="561"/>
    <cellStyle name="메모 12 2" xfId="1128"/>
    <cellStyle name="메모 12 2 2" xfId="4349"/>
    <cellStyle name="메모 12 3" xfId="1975"/>
    <cellStyle name="메모 12 3 2" xfId="5195"/>
    <cellStyle name="메모 12 4" xfId="2821"/>
    <cellStyle name="메모 12 4 2" xfId="6041"/>
    <cellStyle name="메모 12 5" xfId="3784"/>
    <cellStyle name="메모 13" xfId="3384"/>
    <cellStyle name="메모 13 2" xfId="6604"/>
    <cellStyle name="메모 14" xfId="3386"/>
    <cellStyle name="메모 14 2" xfId="6606"/>
    <cellStyle name="메모 15" xfId="6620"/>
    <cellStyle name="메모 2" xfId="95"/>
    <cellStyle name="메모 2 10" xfId="3515"/>
    <cellStyle name="메모 2 2" xfId="239"/>
    <cellStyle name="메모 2 3" xfId="370"/>
    <cellStyle name="메모 2 4" xfId="431"/>
    <cellStyle name="메모 2 4 2" xfId="716"/>
    <cellStyle name="메모 2 4 2 2" xfId="1283"/>
    <cellStyle name="메모 2 4 2 2 2" xfId="4504"/>
    <cellStyle name="메모 2 4 2 3" xfId="2130"/>
    <cellStyle name="메모 2 4 2 3 2" xfId="5350"/>
    <cellStyle name="메모 2 4 2 4" xfId="2976"/>
    <cellStyle name="메모 2 4 2 4 2" xfId="6196"/>
    <cellStyle name="메모 2 4 2 5" xfId="3939"/>
    <cellStyle name="메모 2 4 3" xfId="1565"/>
    <cellStyle name="메모 2 4 3 2" xfId="2411"/>
    <cellStyle name="메모 2 4 3 2 2" xfId="5631"/>
    <cellStyle name="메모 2 4 3 3" xfId="3257"/>
    <cellStyle name="메모 2 4 3 3 2" xfId="6477"/>
    <cellStyle name="메모 2 4 3 4" xfId="4785"/>
    <cellStyle name="메모 2 4 4" xfId="1000"/>
    <cellStyle name="메모 2 4 4 2" xfId="4221"/>
    <cellStyle name="메모 2 4 5" xfId="1847"/>
    <cellStyle name="메모 2 4 5 2" xfId="5067"/>
    <cellStyle name="메모 2 4 6" xfId="2693"/>
    <cellStyle name="메모 2 4 6 2" xfId="5913"/>
    <cellStyle name="메모 2 4 7" xfId="3656"/>
    <cellStyle name="메모 2 5" xfId="575"/>
    <cellStyle name="메모 2 5 2" xfId="1142"/>
    <cellStyle name="메모 2 5 2 2" xfId="4363"/>
    <cellStyle name="메모 2 5 3" xfId="1989"/>
    <cellStyle name="메모 2 5 3 2" xfId="5209"/>
    <cellStyle name="메모 2 5 4" xfId="2835"/>
    <cellStyle name="메모 2 5 4 2" xfId="6055"/>
    <cellStyle name="메모 2 5 5" xfId="3798"/>
    <cellStyle name="메모 2 6" xfId="1424"/>
    <cellStyle name="메모 2 6 2" xfId="2270"/>
    <cellStyle name="메모 2 6 2 2" xfId="5490"/>
    <cellStyle name="메모 2 6 3" xfId="3116"/>
    <cellStyle name="메모 2 6 3 2" xfId="6336"/>
    <cellStyle name="메모 2 6 4" xfId="4644"/>
    <cellStyle name="메모 2 7" xfId="859"/>
    <cellStyle name="메모 2 7 2" xfId="4080"/>
    <cellStyle name="메모 2 8" xfId="1706"/>
    <cellStyle name="메모 2 8 2" xfId="4926"/>
    <cellStyle name="메모 2 9" xfId="2552"/>
    <cellStyle name="메모 2 9 2" xfId="5772"/>
    <cellStyle name="메모 3" xfId="97"/>
    <cellStyle name="메모 3 2" xfId="371"/>
    <cellStyle name="메모 3 3" xfId="433"/>
    <cellStyle name="메모 3 3 2" xfId="718"/>
    <cellStyle name="메모 3 3 2 2" xfId="1285"/>
    <cellStyle name="메모 3 3 2 2 2" xfId="4506"/>
    <cellStyle name="메모 3 3 2 3" xfId="2132"/>
    <cellStyle name="메모 3 3 2 3 2" xfId="5352"/>
    <cellStyle name="메모 3 3 2 4" xfId="2978"/>
    <cellStyle name="메모 3 3 2 4 2" xfId="6198"/>
    <cellStyle name="메모 3 3 2 5" xfId="3941"/>
    <cellStyle name="메모 3 3 3" xfId="1567"/>
    <cellStyle name="메모 3 3 3 2" xfId="2413"/>
    <cellStyle name="메모 3 3 3 2 2" xfId="5633"/>
    <cellStyle name="메모 3 3 3 3" xfId="3259"/>
    <cellStyle name="메모 3 3 3 3 2" xfId="6479"/>
    <cellStyle name="메모 3 3 3 4" xfId="4787"/>
    <cellStyle name="메모 3 3 4" xfId="1002"/>
    <cellStyle name="메모 3 3 4 2" xfId="4223"/>
    <cellStyle name="메모 3 3 5" xfId="1849"/>
    <cellStyle name="메모 3 3 5 2" xfId="5069"/>
    <cellStyle name="메모 3 3 6" xfId="2695"/>
    <cellStyle name="메모 3 3 6 2" xfId="5915"/>
    <cellStyle name="메모 3 3 7" xfId="3658"/>
    <cellStyle name="메모 3 4" xfId="577"/>
    <cellStyle name="메모 3 4 2" xfId="1144"/>
    <cellStyle name="메모 3 4 2 2" xfId="4365"/>
    <cellStyle name="메모 3 4 3" xfId="1991"/>
    <cellStyle name="메모 3 4 3 2" xfId="5211"/>
    <cellStyle name="메모 3 4 4" xfId="2837"/>
    <cellStyle name="메모 3 4 4 2" xfId="6057"/>
    <cellStyle name="메모 3 4 5" xfId="3800"/>
    <cellStyle name="메모 3 5" xfId="1426"/>
    <cellStyle name="메모 3 5 2" xfId="2272"/>
    <cellStyle name="메모 3 5 2 2" xfId="5492"/>
    <cellStyle name="메모 3 5 3" xfId="3118"/>
    <cellStyle name="메모 3 5 3 2" xfId="6338"/>
    <cellStyle name="메모 3 5 4" xfId="4646"/>
    <cellStyle name="메모 3 6" xfId="861"/>
    <cellStyle name="메모 3 6 2" xfId="4082"/>
    <cellStyle name="메모 3 7" xfId="1708"/>
    <cellStyle name="메모 3 7 2" xfId="4928"/>
    <cellStyle name="메모 3 8" xfId="2554"/>
    <cellStyle name="메모 3 8 2" xfId="5774"/>
    <cellStyle name="메모 3 9" xfId="3517"/>
    <cellStyle name="메모 4" xfId="111"/>
    <cellStyle name="메모 4 2" xfId="372"/>
    <cellStyle name="메모 4 3" xfId="447"/>
    <cellStyle name="메모 4 3 2" xfId="732"/>
    <cellStyle name="메모 4 3 2 2" xfId="1299"/>
    <cellStyle name="메모 4 3 2 2 2" xfId="4520"/>
    <cellStyle name="메모 4 3 2 3" xfId="2146"/>
    <cellStyle name="메모 4 3 2 3 2" xfId="5366"/>
    <cellStyle name="메모 4 3 2 4" xfId="2992"/>
    <cellStyle name="메모 4 3 2 4 2" xfId="6212"/>
    <cellStyle name="메모 4 3 2 5" xfId="3955"/>
    <cellStyle name="메모 4 3 3" xfId="1581"/>
    <cellStyle name="메모 4 3 3 2" xfId="2427"/>
    <cellStyle name="메모 4 3 3 2 2" xfId="5647"/>
    <cellStyle name="메모 4 3 3 3" xfId="3273"/>
    <cellStyle name="메모 4 3 3 3 2" xfId="6493"/>
    <cellStyle name="메모 4 3 3 4" xfId="4801"/>
    <cellStyle name="메모 4 3 4" xfId="1016"/>
    <cellStyle name="메모 4 3 4 2" xfId="4237"/>
    <cellStyle name="메모 4 3 5" xfId="1863"/>
    <cellStyle name="메모 4 3 5 2" xfId="5083"/>
    <cellStyle name="메모 4 3 6" xfId="2709"/>
    <cellStyle name="메모 4 3 6 2" xfId="5929"/>
    <cellStyle name="메모 4 3 7" xfId="3672"/>
    <cellStyle name="메모 4 4" xfId="591"/>
    <cellStyle name="메모 4 4 2" xfId="1158"/>
    <cellStyle name="메모 4 4 2 2" xfId="4379"/>
    <cellStyle name="메모 4 4 3" xfId="2005"/>
    <cellStyle name="메모 4 4 3 2" xfId="5225"/>
    <cellStyle name="메모 4 4 4" xfId="2851"/>
    <cellStyle name="메모 4 4 4 2" xfId="6071"/>
    <cellStyle name="메모 4 4 5" xfId="3814"/>
    <cellStyle name="메모 4 5" xfId="1440"/>
    <cellStyle name="메모 4 5 2" xfId="2286"/>
    <cellStyle name="메모 4 5 2 2" xfId="5506"/>
    <cellStyle name="메모 4 5 3" xfId="3132"/>
    <cellStyle name="메모 4 5 3 2" xfId="6352"/>
    <cellStyle name="메모 4 5 4" xfId="4660"/>
    <cellStyle name="메모 4 6" xfId="875"/>
    <cellStyle name="메모 4 6 2" xfId="4096"/>
    <cellStyle name="메모 4 7" xfId="1722"/>
    <cellStyle name="메모 4 7 2" xfId="4942"/>
    <cellStyle name="메모 4 8" xfId="2568"/>
    <cellStyle name="메모 4 8 2" xfId="5788"/>
    <cellStyle name="메모 4 9" xfId="3531"/>
    <cellStyle name="메모 5" xfId="125"/>
    <cellStyle name="메모 5 2" xfId="373"/>
    <cellStyle name="메모 5 3" xfId="461"/>
    <cellStyle name="메모 5 3 2" xfId="746"/>
    <cellStyle name="메모 5 3 2 2" xfId="1313"/>
    <cellStyle name="메모 5 3 2 2 2" xfId="4534"/>
    <cellStyle name="메모 5 3 2 3" xfId="2160"/>
    <cellStyle name="메모 5 3 2 3 2" xfId="5380"/>
    <cellStyle name="메모 5 3 2 4" xfId="3006"/>
    <cellStyle name="메모 5 3 2 4 2" xfId="6226"/>
    <cellStyle name="메모 5 3 2 5" xfId="3969"/>
    <cellStyle name="메모 5 3 3" xfId="1595"/>
    <cellStyle name="메모 5 3 3 2" xfId="2441"/>
    <cellStyle name="메모 5 3 3 2 2" xfId="5661"/>
    <cellStyle name="메모 5 3 3 3" xfId="3287"/>
    <cellStyle name="메모 5 3 3 3 2" xfId="6507"/>
    <cellStyle name="메모 5 3 3 4" xfId="4815"/>
    <cellStyle name="메모 5 3 4" xfId="1030"/>
    <cellStyle name="메모 5 3 4 2" xfId="4251"/>
    <cellStyle name="메모 5 3 5" xfId="1877"/>
    <cellStyle name="메모 5 3 5 2" xfId="5097"/>
    <cellStyle name="메모 5 3 6" xfId="2723"/>
    <cellStyle name="메모 5 3 6 2" xfId="5943"/>
    <cellStyle name="메모 5 3 7" xfId="3686"/>
    <cellStyle name="메모 5 4" xfId="605"/>
    <cellStyle name="메모 5 4 2" xfId="1172"/>
    <cellStyle name="메모 5 4 2 2" xfId="4393"/>
    <cellStyle name="메모 5 4 3" xfId="2019"/>
    <cellStyle name="메모 5 4 3 2" xfId="5239"/>
    <cellStyle name="메모 5 4 4" xfId="2865"/>
    <cellStyle name="메모 5 4 4 2" xfId="6085"/>
    <cellStyle name="메모 5 4 5" xfId="3828"/>
    <cellStyle name="메모 5 5" xfId="1454"/>
    <cellStyle name="메모 5 5 2" xfId="2300"/>
    <cellStyle name="메모 5 5 2 2" xfId="5520"/>
    <cellStyle name="메모 5 5 3" xfId="3146"/>
    <cellStyle name="메모 5 5 3 2" xfId="6366"/>
    <cellStyle name="메모 5 5 4" xfId="4674"/>
    <cellStyle name="메모 5 6" xfId="889"/>
    <cellStyle name="메모 5 6 2" xfId="4110"/>
    <cellStyle name="메모 5 7" xfId="1736"/>
    <cellStyle name="메모 5 7 2" xfId="4956"/>
    <cellStyle name="메모 5 8" xfId="2582"/>
    <cellStyle name="메모 5 8 2" xfId="5802"/>
    <cellStyle name="메모 5 9" xfId="3545"/>
    <cellStyle name="메모 6" xfId="139"/>
    <cellStyle name="메모 6 2" xfId="476"/>
    <cellStyle name="메모 6 2 2" xfId="761"/>
    <cellStyle name="메모 6 2 2 2" xfId="1328"/>
    <cellStyle name="메모 6 2 2 2 2" xfId="4549"/>
    <cellStyle name="메모 6 2 2 3" xfId="2175"/>
    <cellStyle name="메모 6 2 2 3 2" xfId="5395"/>
    <cellStyle name="메모 6 2 2 4" xfId="3021"/>
    <cellStyle name="메모 6 2 2 4 2" xfId="6241"/>
    <cellStyle name="메모 6 2 2 5" xfId="3984"/>
    <cellStyle name="메모 6 2 3" xfId="1610"/>
    <cellStyle name="메모 6 2 3 2" xfId="2456"/>
    <cellStyle name="메모 6 2 3 2 2" xfId="5676"/>
    <cellStyle name="메모 6 2 3 3" xfId="3302"/>
    <cellStyle name="메모 6 2 3 3 2" xfId="6522"/>
    <cellStyle name="메모 6 2 3 4" xfId="4830"/>
    <cellStyle name="메모 6 2 4" xfId="1045"/>
    <cellStyle name="메모 6 2 4 2" xfId="4266"/>
    <cellStyle name="메모 6 2 5" xfId="1892"/>
    <cellStyle name="메모 6 2 5 2" xfId="5112"/>
    <cellStyle name="메모 6 2 6" xfId="2738"/>
    <cellStyle name="메모 6 2 6 2" xfId="5958"/>
    <cellStyle name="메모 6 2 7" xfId="3701"/>
    <cellStyle name="메모 6 3" xfId="619"/>
    <cellStyle name="메모 6 3 2" xfId="1186"/>
    <cellStyle name="메모 6 3 2 2" xfId="4407"/>
    <cellStyle name="메모 6 3 3" xfId="2033"/>
    <cellStyle name="메모 6 3 3 2" xfId="5253"/>
    <cellStyle name="메모 6 3 4" xfId="2879"/>
    <cellStyle name="메모 6 3 4 2" xfId="6099"/>
    <cellStyle name="메모 6 3 5" xfId="3842"/>
    <cellStyle name="메모 6 4" xfId="1468"/>
    <cellStyle name="메모 6 4 2" xfId="2314"/>
    <cellStyle name="메모 6 4 2 2" xfId="5534"/>
    <cellStyle name="메모 6 4 3" xfId="3160"/>
    <cellStyle name="메모 6 4 3 2" xfId="6380"/>
    <cellStyle name="메모 6 4 4" xfId="4688"/>
    <cellStyle name="메모 6 5" xfId="903"/>
    <cellStyle name="메모 6 5 2" xfId="4124"/>
    <cellStyle name="메모 6 6" xfId="1750"/>
    <cellStyle name="메모 6 6 2" xfId="4970"/>
    <cellStyle name="메모 6 7" xfId="2596"/>
    <cellStyle name="메모 6 7 2" xfId="5816"/>
    <cellStyle name="메모 6 8" xfId="3559"/>
    <cellStyle name="메모 7" xfId="153"/>
    <cellStyle name="메모 7 2" xfId="489"/>
    <cellStyle name="메모 7 2 2" xfId="774"/>
    <cellStyle name="메모 7 2 2 2" xfId="1341"/>
    <cellStyle name="메모 7 2 2 2 2" xfId="4562"/>
    <cellStyle name="메모 7 2 2 3" xfId="2188"/>
    <cellStyle name="메모 7 2 2 3 2" xfId="5408"/>
    <cellStyle name="메모 7 2 2 4" xfId="3034"/>
    <cellStyle name="메모 7 2 2 4 2" xfId="6254"/>
    <cellStyle name="메모 7 2 2 5" xfId="3997"/>
    <cellStyle name="메모 7 2 3" xfId="1623"/>
    <cellStyle name="메모 7 2 3 2" xfId="2469"/>
    <cellStyle name="메모 7 2 3 2 2" xfId="5689"/>
    <cellStyle name="메모 7 2 3 3" xfId="3315"/>
    <cellStyle name="메모 7 2 3 3 2" xfId="6535"/>
    <cellStyle name="메모 7 2 3 4" xfId="4843"/>
    <cellStyle name="메모 7 2 4" xfId="1058"/>
    <cellStyle name="메모 7 2 4 2" xfId="4279"/>
    <cellStyle name="메모 7 2 5" xfId="1905"/>
    <cellStyle name="메모 7 2 5 2" xfId="5125"/>
    <cellStyle name="메모 7 2 6" xfId="2751"/>
    <cellStyle name="메모 7 2 6 2" xfId="5971"/>
    <cellStyle name="메모 7 2 7" xfId="3714"/>
    <cellStyle name="메모 7 3" xfId="633"/>
    <cellStyle name="메모 7 3 2" xfId="1200"/>
    <cellStyle name="메모 7 3 2 2" xfId="4421"/>
    <cellStyle name="메모 7 3 3" xfId="2047"/>
    <cellStyle name="메모 7 3 3 2" xfId="5267"/>
    <cellStyle name="메모 7 3 4" xfId="2893"/>
    <cellStyle name="메모 7 3 4 2" xfId="6113"/>
    <cellStyle name="메모 7 3 5" xfId="3856"/>
    <cellStyle name="메모 7 4" xfId="1482"/>
    <cellStyle name="메모 7 4 2" xfId="2328"/>
    <cellStyle name="메모 7 4 2 2" xfId="5548"/>
    <cellStyle name="메모 7 4 3" xfId="3174"/>
    <cellStyle name="메모 7 4 3 2" xfId="6394"/>
    <cellStyle name="메모 7 4 4" xfId="4702"/>
    <cellStyle name="메모 7 5" xfId="917"/>
    <cellStyle name="메모 7 5 2" xfId="4138"/>
    <cellStyle name="메모 7 6" xfId="1764"/>
    <cellStyle name="메모 7 6 2" xfId="4984"/>
    <cellStyle name="메모 7 7" xfId="2610"/>
    <cellStyle name="메모 7 7 2" xfId="5830"/>
    <cellStyle name="메모 7 8" xfId="3573"/>
    <cellStyle name="메모 8" xfId="167"/>
    <cellStyle name="메모 8 2" xfId="503"/>
    <cellStyle name="메모 8 2 2" xfId="788"/>
    <cellStyle name="메모 8 2 2 2" xfId="1355"/>
    <cellStyle name="메모 8 2 2 2 2" xfId="4576"/>
    <cellStyle name="메모 8 2 2 3" xfId="2202"/>
    <cellStyle name="메모 8 2 2 3 2" xfId="5422"/>
    <cellStyle name="메모 8 2 2 4" xfId="3048"/>
    <cellStyle name="메모 8 2 2 4 2" xfId="6268"/>
    <cellStyle name="메모 8 2 2 5" xfId="4011"/>
    <cellStyle name="메모 8 2 3" xfId="1637"/>
    <cellStyle name="메모 8 2 3 2" xfId="2483"/>
    <cellStyle name="메모 8 2 3 2 2" xfId="5703"/>
    <cellStyle name="메모 8 2 3 3" xfId="3329"/>
    <cellStyle name="메모 8 2 3 3 2" xfId="6549"/>
    <cellStyle name="메모 8 2 3 4" xfId="4857"/>
    <cellStyle name="메모 8 2 4" xfId="1072"/>
    <cellStyle name="메모 8 2 4 2" xfId="4293"/>
    <cellStyle name="메모 8 2 5" xfId="1919"/>
    <cellStyle name="메모 8 2 5 2" xfId="5139"/>
    <cellStyle name="메모 8 2 6" xfId="2765"/>
    <cellStyle name="메모 8 2 6 2" xfId="5985"/>
    <cellStyle name="메모 8 2 7" xfId="3728"/>
    <cellStyle name="메모 8 3" xfId="647"/>
    <cellStyle name="메모 8 3 2" xfId="1214"/>
    <cellStyle name="메모 8 3 2 2" xfId="4435"/>
    <cellStyle name="메모 8 3 3" xfId="2061"/>
    <cellStyle name="메모 8 3 3 2" xfId="5281"/>
    <cellStyle name="메모 8 3 4" xfId="2907"/>
    <cellStyle name="메모 8 3 4 2" xfId="6127"/>
    <cellStyle name="메모 8 3 5" xfId="3870"/>
    <cellStyle name="메모 8 4" xfId="1496"/>
    <cellStyle name="메모 8 4 2" xfId="2342"/>
    <cellStyle name="메모 8 4 2 2" xfId="5562"/>
    <cellStyle name="메모 8 4 3" xfId="3188"/>
    <cellStyle name="메모 8 4 3 2" xfId="6408"/>
    <cellStyle name="메모 8 4 4" xfId="4716"/>
    <cellStyle name="메모 8 5" xfId="931"/>
    <cellStyle name="메모 8 5 2" xfId="4152"/>
    <cellStyle name="메모 8 6" xfId="1778"/>
    <cellStyle name="메모 8 6 2" xfId="4998"/>
    <cellStyle name="메모 8 7" xfId="2624"/>
    <cellStyle name="메모 8 7 2" xfId="5844"/>
    <cellStyle name="메모 8 8" xfId="3587"/>
    <cellStyle name="메모 9" xfId="181"/>
    <cellStyle name="메모 9 2" xfId="517"/>
    <cellStyle name="메모 9 2 2" xfId="802"/>
    <cellStyle name="메모 9 2 2 2" xfId="1369"/>
    <cellStyle name="메모 9 2 2 2 2" xfId="4590"/>
    <cellStyle name="메모 9 2 2 3" xfId="2216"/>
    <cellStyle name="메모 9 2 2 3 2" xfId="5436"/>
    <cellStyle name="메모 9 2 2 4" xfId="3062"/>
    <cellStyle name="메모 9 2 2 4 2" xfId="6282"/>
    <cellStyle name="메모 9 2 2 5" xfId="4025"/>
    <cellStyle name="메모 9 2 3" xfId="1651"/>
    <cellStyle name="메모 9 2 3 2" xfId="2497"/>
    <cellStyle name="메모 9 2 3 2 2" xfId="5717"/>
    <cellStyle name="메모 9 2 3 3" xfId="3343"/>
    <cellStyle name="메모 9 2 3 3 2" xfId="6563"/>
    <cellStyle name="메모 9 2 3 4" xfId="4871"/>
    <cellStyle name="메모 9 2 4" xfId="1086"/>
    <cellStyle name="메모 9 2 4 2" xfId="4307"/>
    <cellStyle name="메모 9 2 5" xfId="1933"/>
    <cellStyle name="메모 9 2 5 2" xfId="5153"/>
    <cellStyle name="메모 9 2 6" xfId="2779"/>
    <cellStyle name="메모 9 2 6 2" xfId="5999"/>
    <cellStyle name="메모 9 2 7" xfId="3742"/>
    <cellStyle name="메모 9 3" xfId="661"/>
    <cellStyle name="메모 9 3 2" xfId="1228"/>
    <cellStyle name="메모 9 3 2 2" xfId="4449"/>
    <cellStyle name="메모 9 3 3" xfId="2075"/>
    <cellStyle name="메모 9 3 3 2" xfId="5295"/>
    <cellStyle name="메모 9 3 4" xfId="2921"/>
    <cellStyle name="메모 9 3 4 2" xfId="6141"/>
    <cellStyle name="메모 9 3 5" xfId="3884"/>
    <cellStyle name="메모 9 4" xfId="1510"/>
    <cellStyle name="메모 9 4 2" xfId="2356"/>
    <cellStyle name="메모 9 4 2 2" xfId="5576"/>
    <cellStyle name="메모 9 4 3" xfId="3202"/>
    <cellStyle name="메모 9 4 3 2" xfId="6422"/>
    <cellStyle name="메모 9 4 4" xfId="4730"/>
    <cellStyle name="메모 9 5" xfId="945"/>
    <cellStyle name="메모 9 5 2" xfId="4166"/>
    <cellStyle name="메모 9 6" xfId="1792"/>
    <cellStyle name="메모 9 6 2" xfId="5012"/>
    <cellStyle name="메모 9 7" xfId="2638"/>
    <cellStyle name="메모 9 7 2" xfId="5858"/>
    <cellStyle name="메모 9 8" xfId="3601"/>
    <cellStyle name="보통" xfId="29" builtinId="28" customBuiltin="1"/>
    <cellStyle name="보통 2" xfId="240"/>
    <cellStyle name="보통 3" xfId="374"/>
    <cellStyle name="보통 4" xfId="375"/>
    <cellStyle name="보통 5" xfId="376"/>
    <cellStyle name="뷭?_BOOKSHIP" xfId="14"/>
    <cellStyle name="설명 텍스트" xfId="36" builtinId="53" customBuiltin="1"/>
    <cellStyle name="설명 텍스트 2" xfId="241"/>
    <cellStyle name="설명 텍스트 3" xfId="377"/>
    <cellStyle name="설명 텍스트 4" xfId="378"/>
    <cellStyle name="설명 텍스트 5" xfId="379"/>
    <cellStyle name="셀 확인" xfId="34" builtinId="23" customBuiltin="1"/>
    <cellStyle name="셀 확인 2" xfId="242"/>
    <cellStyle name="셀 확인 3" xfId="380"/>
    <cellStyle name="셀 확인 4" xfId="381"/>
    <cellStyle name="셀 확인 5" xfId="382"/>
    <cellStyle name="쉼표 [0]" xfId="17" builtinId="6"/>
    <cellStyle name="쉼표 [0] 2" xfId="243"/>
    <cellStyle name="쉼표 [0] 2 2" xfId="244"/>
    <cellStyle name="쉼표 [0] 2 3" xfId="3401"/>
    <cellStyle name="쉼표 [0] 3" xfId="245"/>
    <cellStyle name="쉼표 [0] 3 2" xfId="383"/>
    <cellStyle name="쉼표 [0] 3 2 2" xfId="246"/>
    <cellStyle name="쉼표 [0] 3 2 2 2" xfId="247"/>
    <cellStyle name="쉼표 [0] 3 3" xfId="3485"/>
    <cellStyle name="쉼표 [0] 4" xfId="248"/>
    <cellStyle name="쉼표 [0] 4 2" xfId="3400"/>
    <cellStyle name="쉼표 [0] 5" xfId="428"/>
    <cellStyle name="쉼표 [0] 6" xfId="857"/>
    <cellStyle name="연결된 셀" xfId="33" builtinId="24" customBuiltin="1"/>
    <cellStyle name="연결된 셀 2" xfId="249"/>
    <cellStyle name="연결된 셀 3" xfId="384"/>
    <cellStyle name="연결된 셀 4" xfId="385"/>
    <cellStyle name="연결된 셀 5" xfId="386"/>
    <cellStyle name="요약" xfId="37" builtinId="25" customBuiltin="1"/>
    <cellStyle name="요약 2" xfId="250"/>
    <cellStyle name="요약 3" xfId="387"/>
    <cellStyle name="요약 4" xfId="388"/>
    <cellStyle name="요약 5" xfId="389"/>
    <cellStyle name="입력" xfId="30" builtinId="20" customBuiltin="1"/>
    <cellStyle name="입력 2" xfId="251"/>
    <cellStyle name="입력 3" xfId="390"/>
    <cellStyle name="입력 4" xfId="391"/>
    <cellStyle name="입력 5" xfId="392"/>
    <cellStyle name="제목" xfId="22" builtinId="15" customBuiltin="1"/>
    <cellStyle name="제목 1" xfId="23" builtinId="16" customBuiltin="1"/>
    <cellStyle name="제목 1 2" xfId="252"/>
    <cellStyle name="제목 1 3" xfId="393"/>
    <cellStyle name="제목 1 4" xfId="394"/>
    <cellStyle name="제목 1 5" xfId="395"/>
    <cellStyle name="제목 2" xfId="24" builtinId="17" customBuiltin="1"/>
    <cellStyle name="제목 2 2" xfId="253"/>
    <cellStyle name="제목 2 3" xfId="396"/>
    <cellStyle name="제목 2 4" xfId="397"/>
    <cellStyle name="제목 2 5" xfId="398"/>
    <cellStyle name="제목 3" xfId="25" builtinId="18" customBuiltin="1"/>
    <cellStyle name="제목 3 2" xfId="254"/>
    <cellStyle name="제목 3 3" xfId="399"/>
    <cellStyle name="제목 3 4" xfId="400"/>
    <cellStyle name="제목 3 5" xfId="401"/>
    <cellStyle name="제목 4" xfId="26" builtinId="19" customBuiltin="1"/>
    <cellStyle name="제목 4 2" xfId="255"/>
    <cellStyle name="제목 4 3" xfId="402"/>
    <cellStyle name="제목 4 4" xfId="403"/>
    <cellStyle name="제목 4 5" xfId="404"/>
    <cellStyle name="제목 5" xfId="256"/>
    <cellStyle name="제목 6" xfId="405"/>
    <cellStyle name="제목 7" xfId="406"/>
    <cellStyle name="제목 7 2" xfId="407"/>
    <cellStyle name="제목 8" xfId="408"/>
    <cellStyle name="좋음" xfId="27" builtinId="26" customBuiltin="1"/>
    <cellStyle name="좋음 2" xfId="257"/>
    <cellStyle name="좋음 3" xfId="409"/>
    <cellStyle name="좋음 4" xfId="410"/>
    <cellStyle name="좋음 5" xfId="411"/>
    <cellStyle name="출력" xfId="31" builtinId="21" customBuiltin="1"/>
    <cellStyle name="출력 2" xfId="258"/>
    <cellStyle name="출력 3" xfId="412"/>
    <cellStyle name="출력 4" xfId="413"/>
    <cellStyle name="출력 5" xfId="414"/>
    <cellStyle name="콤마 [0]_1202" xfId="15"/>
    <cellStyle name="콤마_1202" xfId="16"/>
    <cellStyle name="통화 [0] 2 3" xfId="259"/>
    <cellStyle name="통화 [0] 2 3 2" xfId="260"/>
    <cellStyle name="표준" xfId="0" builtinId="0"/>
    <cellStyle name="표준 10" xfId="138"/>
    <cellStyle name="표준 10 2" xfId="474"/>
    <cellStyle name="표준 10 2 2" xfId="759"/>
    <cellStyle name="표준 10 2 2 2" xfId="1326"/>
    <cellStyle name="표준 10 2 2 2 2" xfId="4547"/>
    <cellStyle name="표준 10 2 2 3" xfId="2173"/>
    <cellStyle name="표준 10 2 2 3 2" xfId="5393"/>
    <cellStyle name="표준 10 2 2 4" xfId="3019"/>
    <cellStyle name="표준 10 2 2 4 2" xfId="6239"/>
    <cellStyle name="표준 10 2 2 5" xfId="3982"/>
    <cellStyle name="표준 10 2 3" xfId="1608"/>
    <cellStyle name="표준 10 2 3 2" xfId="2454"/>
    <cellStyle name="표준 10 2 3 2 2" xfId="5674"/>
    <cellStyle name="표준 10 2 3 3" xfId="3300"/>
    <cellStyle name="표준 10 2 3 3 2" xfId="6520"/>
    <cellStyle name="표준 10 2 3 4" xfId="4828"/>
    <cellStyle name="표준 10 2 4" xfId="1043"/>
    <cellStyle name="표준 10 2 4 2" xfId="4264"/>
    <cellStyle name="표준 10 2 5" xfId="1890"/>
    <cellStyle name="표준 10 2 5 2" xfId="5110"/>
    <cellStyle name="표준 10 2 6" xfId="2736"/>
    <cellStyle name="표준 10 2 6 2" xfId="5956"/>
    <cellStyle name="표준 10 2 7" xfId="3699"/>
    <cellStyle name="표준 10 3" xfId="618"/>
    <cellStyle name="표준 10 3 2" xfId="1185"/>
    <cellStyle name="표준 10 3 2 2" xfId="4406"/>
    <cellStyle name="표준 10 3 3" xfId="2032"/>
    <cellStyle name="표준 10 3 3 2" xfId="5252"/>
    <cellStyle name="표준 10 3 4" xfId="2878"/>
    <cellStyle name="표준 10 3 4 2" xfId="6098"/>
    <cellStyle name="표준 10 3 5" xfId="3841"/>
    <cellStyle name="표준 10 4" xfId="1467"/>
    <cellStyle name="표준 10 4 2" xfId="2313"/>
    <cellStyle name="표준 10 4 2 2" xfId="5533"/>
    <cellStyle name="표준 10 4 3" xfId="3159"/>
    <cellStyle name="표준 10 4 3 2" xfId="6379"/>
    <cellStyle name="표준 10 4 4" xfId="4687"/>
    <cellStyle name="표준 10 5" xfId="902"/>
    <cellStyle name="표준 10 5 2" xfId="4123"/>
    <cellStyle name="표준 10 6" xfId="1749"/>
    <cellStyle name="표준 10 6 2" xfId="4969"/>
    <cellStyle name="표준 10 7" xfId="2595"/>
    <cellStyle name="표준 10 7 2" xfId="5815"/>
    <cellStyle name="표준 10 8" xfId="3402"/>
    <cellStyle name="표준 10 9" xfId="3558"/>
    <cellStyle name="표준 100" xfId="3496"/>
    <cellStyle name="표준 101" xfId="3497"/>
    <cellStyle name="표준 102" xfId="3498"/>
    <cellStyle name="표준 103" xfId="3499"/>
    <cellStyle name="표준 104" xfId="3500"/>
    <cellStyle name="표준 105" xfId="3501"/>
    <cellStyle name="표준 106" xfId="3399"/>
    <cellStyle name="표준 107" xfId="3385"/>
    <cellStyle name="표준 107 2" xfId="6605"/>
    <cellStyle name="표준 108" xfId="6619"/>
    <cellStyle name="표준 109" xfId="62"/>
    <cellStyle name="표준 11" xfId="152"/>
    <cellStyle name="표준 11 2" xfId="488"/>
    <cellStyle name="표준 11 2 2" xfId="773"/>
    <cellStyle name="표준 11 2 2 2" xfId="1340"/>
    <cellStyle name="표준 11 2 2 2 2" xfId="4561"/>
    <cellStyle name="표준 11 2 2 3" xfId="2187"/>
    <cellStyle name="표준 11 2 2 3 2" xfId="5407"/>
    <cellStyle name="표준 11 2 2 4" xfId="3033"/>
    <cellStyle name="표준 11 2 2 4 2" xfId="6253"/>
    <cellStyle name="표준 11 2 2 5" xfId="3996"/>
    <cellStyle name="표준 11 2 3" xfId="1622"/>
    <cellStyle name="표준 11 2 3 2" xfId="2468"/>
    <cellStyle name="표준 11 2 3 2 2" xfId="5688"/>
    <cellStyle name="표준 11 2 3 3" xfId="3314"/>
    <cellStyle name="표준 11 2 3 3 2" xfId="6534"/>
    <cellStyle name="표준 11 2 3 4" xfId="4842"/>
    <cellStyle name="표준 11 2 4" xfId="1057"/>
    <cellStyle name="표준 11 2 4 2" xfId="4278"/>
    <cellStyle name="표준 11 2 5" xfId="1904"/>
    <cellStyle name="표준 11 2 5 2" xfId="5124"/>
    <cellStyle name="표준 11 2 6" xfId="2750"/>
    <cellStyle name="표준 11 2 6 2" xfId="5970"/>
    <cellStyle name="표준 11 2 7" xfId="3713"/>
    <cellStyle name="표준 11 3" xfId="632"/>
    <cellStyle name="표준 11 3 2" xfId="1199"/>
    <cellStyle name="표준 11 3 2 2" xfId="4420"/>
    <cellStyle name="표준 11 3 3" xfId="2046"/>
    <cellStyle name="표준 11 3 3 2" xfId="5266"/>
    <cellStyle name="표준 11 3 4" xfId="2892"/>
    <cellStyle name="표준 11 3 4 2" xfId="6112"/>
    <cellStyle name="표준 11 3 5" xfId="3855"/>
    <cellStyle name="표준 11 4" xfId="1481"/>
    <cellStyle name="표준 11 4 2" xfId="2327"/>
    <cellStyle name="표준 11 4 2 2" xfId="5547"/>
    <cellStyle name="표준 11 4 3" xfId="3173"/>
    <cellStyle name="표준 11 4 3 2" xfId="6393"/>
    <cellStyle name="표준 11 4 4" xfId="4701"/>
    <cellStyle name="표준 11 5" xfId="916"/>
    <cellStyle name="표준 11 5 2" xfId="4137"/>
    <cellStyle name="표준 11 6" xfId="1763"/>
    <cellStyle name="표준 11 6 2" xfId="4983"/>
    <cellStyle name="표준 11 7" xfId="2609"/>
    <cellStyle name="표준 11 7 2" xfId="5829"/>
    <cellStyle name="표준 11 8" xfId="3403"/>
    <cellStyle name="표준 11 9" xfId="3572"/>
    <cellStyle name="표준 12" xfId="166"/>
    <cellStyle name="표준 12 2" xfId="502"/>
    <cellStyle name="표준 12 2 2" xfId="787"/>
    <cellStyle name="표준 12 2 2 2" xfId="1354"/>
    <cellStyle name="표준 12 2 2 2 2" xfId="4575"/>
    <cellStyle name="표준 12 2 2 3" xfId="2201"/>
    <cellStyle name="표준 12 2 2 3 2" xfId="5421"/>
    <cellStyle name="표준 12 2 2 4" xfId="3047"/>
    <cellStyle name="표준 12 2 2 4 2" xfId="6267"/>
    <cellStyle name="표준 12 2 2 5" xfId="4010"/>
    <cellStyle name="표준 12 2 3" xfId="1636"/>
    <cellStyle name="표준 12 2 3 2" xfId="2482"/>
    <cellStyle name="표준 12 2 3 2 2" xfId="5702"/>
    <cellStyle name="표준 12 2 3 3" xfId="3328"/>
    <cellStyle name="표준 12 2 3 3 2" xfId="6548"/>
    <cellStyle name="표준 12 2 3 4" xfId="4856"/>
    <cellStyle name="표준 12 2 4" xfId="1071"/>
    <cellStyle name="표준 12 2 4 2" xfId="4292"/>
    <cellStyle name="표준 12 2 5" xfId="1918"/>
    <cellStyle name="표준 12 2 5 2" xfId="5138"/>
    <cellStyle name="표준 12 2 6" xfId="2764"/>
    <cellStyle name="표준 12 2 6 2" xfId="5984"/>
    <cellStyle name="표준 12 2 7" xfId="3727"/>
    <cellStyle name="표준 12 3" xfId="646"/>
    <cellStyle name="표준 12 3 2" xfId="1213"/>
    <cellStyle name="표준 12 3 2 2" xfId="4434"/>
    <cellStyle name="표준 12 3 3" xfId="2060"/>
    <cellStyle name="표준 12 3 3 2" xfId="5280"/>
    <cellStyle name="표준 12 3 4" xfId="2906"/>
    <cellStyle name="표준 12 3 4 2" xfId="6126"/>
    <cellStyle name="표준 12 3 5" xfId="3869"/>
    <cellStyle name="표준 12 4" xfId="1495"/>
    <cellStyle name="표준 12 4 2" xfId="2341"/>
    <cellStyle name="표준 12 4 2 2" xfId="5561"/>
    <cellStyle name="표준 12 4 3" xfId="3187"/>
    <cellStyle name="표준 12 4 3 2" xfId="6407"/>
    <cellStyle name="표준 12 4 4" xfId="4715"/>
    <cellStyle name="표준 12 5" xfId="930"/>
    <cellStyle name="표준 12 5 2" xfId="4151"/>
    <cellStyle name="표준 12 6" xfId="1777"/>
    <cellStyle name="표준 12 6 2" xfId="4997"/>
    <cellStyle name="표준 12 7" xfId="2623"/>
    <cellStyle name="표준 12 7 2" xfId="5843"/>
    <cellStyle name="표준 12 8" xfId="3404"/>
    <cellStyle name="표준 12 9" xfId="3586"/>
    <cellStyle name="표준 13" xfId="180"/>
    <cellStyle name="표준 13 2" xfId="516"/>
    <cellStyle name="표준 13 2 2" xfId="801"/>
    <cellStyle name="표준 13 2 2 2" xfId="1368"/>
    <cellStyle name="표준 13 2 2 2 2" xfId="4589"/>
    <cellStyle name="표준 13 2 2 3" xfId="2215"/>
    <cellStyle name="표준 13 2 2 3 2" xfId="5435"/>
    <cellStyle name="표준 13 2 2 4" xfId="3061"/>
    <cellStyle name="표준 13 2 2 4 2" xfId="6281"/>
    <cellStyle name="표준 13 2 2 5" xfId="4024"/>
    <cellStyle name="표준 13 2 3" xfId="1650"/>
    <cellStyle name="표준 13 2 3 2" xfId="2496"/>
    <cellStyle name="표준 13 2 3 2 2" xfId="5716"/>
    <cellStyle name="표준 13 2 3 3" xfId="3342"/>
    <cellStyle name="표준 13 2 3 3 2" xfId="6562"/>
    <cellStyle name="표준 13 2 3 4" xfId="4870"/>
    <cellStyle name="표준 13 2 4" xfId="1085"/>
    <cellStyle name="표준 13 2 4 2" xfId="4306"/>
    <cellStyle name="표준 13 2 5" xfId="1932"/>
    <cellStyle name="표준 13 2 5 2" xfId="5152"/>
    <cellStyle name="표준 13 2 6" xfId="2778"/>
    <cellStyle name="표준 13 2 6 2" xfId="5998"/>
    <cellStyle name="표준 13 2 7" xfId="3741"/>
    <cellStyle name="표준 13 3" xfId="660"/>
    <cellStyle name="표준 13 3 2" xfId="1227"/>
    <cellStyle name="표준 13 3 2 2" xfId="4448"/>
    <cellStyle name="표준 13 3 3" xfId="2074"/>
    <cellStyle name="표준 13 3 3 2" xfId="5294"/>
    <cellStyle name="표준 13 3 4" xfId="2920"/>
    <cellStyle name="표준 13 3 4 2" xfId="6140"/>
    <cellStyle name="표준 13 3 5" xfId="3883"/>
    <cellStyle name="표준 13 4" xfId="1509"/>
    <cellStyle name="표준 13 4 2" xfId="2355"/>
    <cellStyle name="표준 13 4 2 2" xfId="5575"/>
    <cellStyle name="표준 13 4 3" xfId="3201"/>
    <cellStyle name="표준 13 4 3 2" xfId="6421"/>
    <cellStyle name="표준 13 4 4" xfId="4729"/>
    <cellStyle name="표준 13 5" xfId="944"/>
    <cellStyle name="표준 13 5 2" xfId="4165"/>
    <cellStyle name="표준 13 6" xfId="1791"/>
    <cellStyle name="표준 13 6 2" xfId="5011"/>
    <cellStyle name="표준 13 7" xfId="2637"/>
    <cellStyle name="표준 13 7 2" xfId="5857"/>
    <cellStyle name="표준 13 8" xfId="3405"/>
    <cellStyle name="표준 13 9" xfId="3600"/>
    <cellStyle name="표준 14" xfId="194"/>
    <cellStyle name="표준 14 2" xfId="532"/>
    <cellStyle name="표준 14 2 2" xfId="815"/>
    <cellStyle name="표준 14 2 2 2" xfId="1382"/>
    <cellStyle name="표준 14 2 2 2 2" xfId="4603"/>
    <cellStyle name="표준 14 2 2 3" xfId="2229"/>
    <cellStyle name="표준 14 2 2 3 2" xfId="5449"/>
    <cellStyle name="표준 14 2 2 4" xfId="3075"/>
    <cellStyle name="표준 14 2 2 4 2" xfId="6295"/>
    <cellStyle name="표준 14 2 2 5" xfId="4038"/>
    <cellStyle name="표준 14 2 3" xfId="1664"/>
    <cellStyle name="표준 14 2 3 2" xfId="2510"/>
    <cellStyle name="표준 14 2 3 2 2" xfId="5730"/>
    <cellStyle name="표준 14 2 3 3" xfId="3356"/>
    <cellStyle name="표준 14 2 3 3 2" xfId="6576"/>
    <cellStyle name="표준 14 2 3 4" xfId="4884"/>
    <cellStyle name="표준 14 2 4" xfId="1099"/>
    <cellStyle name="표준 14 2 4 2" xfId="4320"/>
    <cellStyle name="표준 14 2 5" xfId="1946"/>
    <cellStyle name="표준 14 2 5 2" xfId="5166"/>
    <cellStyle name="표준 14 2 6" xfId="2792"/>
    <cellStyle name="표준 14 2 6 2" xfId="6012"/>
    <cellStyle name="표준 14 2 7" xfId="3755"/>
    <cellStyle name="표준 14 3" xfId="674"/>
    <cellStyle name="표준 14 3 2" xfId="1241"/>
    <cellStyle name="표준 14 3 2 2" xfId="4462"/>
    <cellStyle name="표준 14 3 3" xfId="2088"/>
    <cellStyle name="표준 14 3 3 2" xfId="5308"/>
    <cellStyle name="표준 14 3 4" xfId="2934"/>
    <cellStyle name="표준 14 3 4 2" xfId="6154"/>
    <cellStyle name="표준 14 3 5" xfId="3897"/>
    <cellStyle name="표준 14 4" xfId="1523"/>
    <cellStyle name="표준 14 4 2" xfId="2369"/>
    <cellStyle name="표준 14 4 2 2" xfId="5589"/>
    <cellStyle name="표준 14 4 3" xfId="3215"/>
    <cellStyle name="표준 14 4 3 2" xfId="6435"/>
    <cellStyle name="표준 14 4 4" xfId="4743"/>
    <cellStyle name="표준 14 5" xfId="958"/>
    <cellStyle name="표준 14 5 2" xfId="4179"/>
    <cellStyle name="표준 14 6" xfId="1805"/>
    <cellStyle name="표준 14 6 2" xfId="5025"/>
    <cellStyle name="표준 14 7" xfId="2651"/>
    <cellStyle name="표준 14 7 2" xfId="5871"/>
    <cellStyle name="표준 14 8" xfId="3406"/>
    <cellStyle name="표준 14 9" xfId="3614"/>
    <cellStyle name="표준 15" xfId="208"/>
    <cellStyle name="표준 15 2" xfId="546"/>
    <cellStyle name="표준 15 2 2" xfId="829"/>
    <cellStyle name="표준 15 2 2 2" xfId="1396"/>
    <cellStyle name="표준 15 2 2 2 2" xfId="4617"/>
    <cellStyle name="표준 15 2 2 3" xfId="2243"/>
    <cellStyle name="표준 15 2 2 3 2" xfId="5463"/>
    <cellStyle name="표준 15 2 2 4" xfId="3089"/>
    <cellStyle name="표준 15 2 2 4 2" xfId="6309"/>
    <cellStyle name="표준 15 2 2 5" xfId="4052"/>
    <cellStyle name="표준 15 2 3" xfId="1678"/>
    <cellStyle name="표준 15 2 3 2" xfId="2524"/>
    <cellStyle name="표준 15 2 3 2 2" xfId="5744"/>
    <cellStyle name="표준 15 2 3 3" xfId="3370"/>
    <cellStyle name="표준 15 2 3 3 2" xfId="6590"/>
    <cellStyle name="표준 15 2 3 4" xfId="4898"/>
    <cellStyle name="표준 15 2 4" xfId="1113"/>
    <cellStyle name="표준 15 2 4 2" xfId="4334"/>
    <cellStyle name="표준 15 2 5" xfId="1960"/>
    <cellStyle name="표준 15 2 5 2" xfId="5180"/>
    <cellStyle name="표준 15 2 6" xfId="2806"/>
    <cellStyle name="표준 15 2 6 2" xfId="6026"/>
    <cellStyle name="표준 15 2 7" xfId="3769"/>
    <cellStyle name="표준 15 3" xfId="688"/>
    <cellStyle name="표준 15 3 2" xfId="1255"/>
    <cellStyle name="표준 15 3 2 2" xfId="4476"/>
    <cellStyle name="표준 15 3 3" xfId="2102"/>
    <cellStyle name="표준 15 3 3 2" xfId="5322"/>
    <cellStyle name="표준 15 3 4" xfId="2948"/>
    <cellStyle name="표준 15 3 4 2" xfId="6168"/>
    <cellStyle name="표준 15 3 5" xfId="3911"/>
    <cellStyle name="표준 15 4" xfId="1537"/>
    <cellStyle name="표준 15 4 2" xfId="2383"/>
    <cellStyle name="표준 15 4 2 2" xfId="5603"/>
    <cellStyle name="표준 15 4 3" xfId="3229"/>
    <cellStyle name="표준 15 4 3 2" xfId="6449"/>
    <cellStyle name="표준 15 4 4" xfId="4757"/>
    <cellStyle name="표준 15 5" xfId="972"/>
    <cellStyle name="표준 15 5 2" xfId="4193"/>
    <cellStyle name="표준 15 6" xfId="1819"/>
    <cellStyle name="표준 15 6 2" xfId="5039"/>
    <cellStyle name="표준 15 7" xfId="2665"/>
    <cellStyle name="표준 15 7 2" xfId="5885"/>
    <cellStyle name="표준 15 8" xfId="3407"/>
    <cellStyle name="표준 15 9" xfId="3628"/>
    <cellStyle name="표준 16" xfId="222"/>
    <cellStyle name="표준 17" xfId="261"/>
    <cellStyle name="표준 18" xfId="262"/>
    <cellStyle name="표준 19" xfId="263"/>
    <cellStyle name="표준 19 2" xfId="3408"/>
    <cellStyle name="표준 2" xfId="18"/>
    <cellStyle name="표준 2 10" xfId="63"/>
    <cellStyle name="표준 2 11" xfId="64"/>
    <cellStyle name="표준 2 12" xfId="65"/>
    <cellStyle name="표준 2 13" xfId="66"/>
    <cellStyle name="표준 2 14" xfId="430"/>
    <cellStyle name="표준 2 14 2" xfId="715"/>
    <cellStyle name="표준 2 14 2 2" xfId="1282"/>
    <cellStyle name="표준 2 14 2 2 2" xfId="4503"/>
    <cellStyle name="표준 2 14 2 3" xfId="2129"/>
    <cellStyle name="표준 2 14 2 3 2" xfId="5349"/>
    <cellStyle name="표준 2 14 2 4" xfId="2975"/>
    <cellStyle name="표준 2 14 2 4 2" xfId="6195"/>
    <cellStyle name="표준 2 14 2 5" xfId="3938"/>
    <cellStyle name="표준 2 14 3" xfId="1564"/>
    <cellStyle name="표준 2 14 3 2" xfId="2410"/>
    <cellStyle name="표준 2 14 3 2 2" xfId="5630"/>
    <cellStyle name="표준 2 14 3 3" xfId="3256"/>
    <cellStyle name="표준 2 14 3 3 2" xfId="6476"/>
    <cellStyle name="표준 2 14 3 4" xfId="4784"/>
    <cellStyle name="표준 2 14 4" xfId="999"/>
    <cellStyle name="표준 2 14 4 2" xfId="4220"/>
    <cellStyle name="표준 2 14 5" xfId="1846"/>
    <cellStyle name="표준 2 14 5 2" xfId="5066"/>
    <cellStyle name="표준 2 14 6" xfId="2692"/>
    <cellStyle name="표준 2 14 6 2" xfId="5912"/>
    <cellStyle name="표준 2 14 7" xfId="3655"/>
    <cellStyle name="표준 2 15" xfId="574"/>
    <cellStyle name="표준 2 15 2" xfId="1141"/>
    <cellStyle name="표준 2 15 2 2" xfId="4362"/>
    <cellStyle name="표준 2 15 3" xfId="1988"/>
    <cellStyle name="표준 2 15 3 2" xfId="5208"/>
    <cellStyle name="표준 2 15 4" xfId="2834"/>
    <cellStyle name="표준 2 15 4 2" xfId="6054"/>
    <cellStyle name="표준 2 15 5" xfId="3797"/>
    <cellStyle name="표준 2 16" xfId="1423"/>
    <cellStyle name="표준 2 16 2" xfId="2269"/>
    <cellStyle name="표준 2 16 2 2" xfId="5489"/>
    <cellStyle name="표준 2 16 3" xfId="3115"/>
    <cellStyle name="표준 2 16 3 2" xfId="6335"/>
    <cellStyle name="표준 2 16 4" xfId="4643"/>
    <cellStyle name="표준 2 17" xfId="858"/>
    <cellStyle name="표준 2 17 2" xfId="4079"/>
    <cellStyle name="표준 2 18" xfId="1705"/>
    <cellStyle name="표준 2 18 2" xfId="4925"/>
    <cellStyle name="표준 2 19" xfId="2551"/>
    <cellStyle name="표준 2 19 2" xfId="5771"/>
    <cellStyle name="표준 2 2" xfId="67"/>
    <cellStyle name="표준 2 2 2" xfId="3410"/>
    <cellStyle name="표준 2 20" xfId="3409"/>
    <cellStyle name="표준 2 21" xfId="3514"/>
    <cellStyle name="표준 2 22" xfId="94"/>
    <cellStyle name="표준 2 3" xfId="68"/>
    <cellStyle name="표준 2 4" xfId="69"/>
    <cellStyle name="표준 2 5" xfId="70"/>
    <cellStyle name="표준 2 6" xfId="71"/>
    <cellStyle name="표준 2 7" xfId="72"/>
    <cellStyle name="표준 2 8" xfId="73"/>
    <cellStyle name="표준 2 9" xfId="74"/>
    <cellStyle name="표준 2_하천구역-최종" xfId="3411"/>
    <cellStyle name="표준 20" xfId="264"/>
    <cellStyle name="표준 20 2" xfId="265"/>
    <cellStyle name="표준 20 3" xfId="3412"/>
    <cellStyle name="표준 21" xfId="223"/>
    <cellStyle name="표준 21 2" xfId="3413"/>
    <cellStyle name="표준 22" xfId="272"/>
    <cellStyle name="표준 22 2" xfId="702"/>
    <cellStyle name="표준 22 2 2" xfId="1269"/>
    <cellStyle name="표준 22 2 2 2" xfId="4490"/>
    <cellStyle name="표준 22 2 3" xfId="2116"/>
    <cellStyle name="표준 22 2 3 2" xfId="5336"/>
    <cellStyle name="표준 22 2 4" xfId="2962"/>
    <cellStyle name="표준 22 2 4 2" xfId="6182"/>
    <cellStyle name="표준 22 2 5" xfId="3925"/>
    <cellStyle name="표준 22 3" xfId="1551"/>
    <cellStyle name="표준 22 3 2" xfId="2397"/>
    <cellStyle name="표준 22 3 2 2" xfId="5617"/>
    <cellStyle name="표준 22 3 3" xfId="3243"/>
    <cellStyle name="표준 22 3 3 2" xfId="6463"/>
    <cellStyle name="표준 22 3 4" xfId="4771"/>
    <cellStyle name="표준 22 4" xfId="986"/>
    <cellStyle name="표준 22 4 2" xfId="4207"/>
    <cellStyle name="표준 22 5" xfId="1833"/>
    <cellStyle name="표준 22 5 2" xfId="5053"/>
    <cellStyle name="표준 22 6" xfId="2679"/>
    <cellStyle name="표준 22 6 2" xfId="5899"/>
    <cellStyle name="표준 22 7" xfId="3414"/>
    <cellStyle name="표준 22 8" xfId="3642"/>
    <cellStyle name="표준 23" xfId="518"/>
    <cellStyle name="표준 23 2" xfId="3415"/>
    <cellStyle name="표준 24" xfId="522"/>
    <cellStyle name="표준 24 2" xfId="3416"/>
    <cellStyle name="표준 25" xfId="429"/>
    <cellStyle name="표준 26" xfId="560"/>
    <cellStyle name="표준 26 2" xfId="1410"/>
    <cellStyle name="표준 26 3" xfId="1127"/>
    <cellStyle name="표준 26 3 2" xfId="1974"/>
    <cellStyle name="표준 26 3 2 2" xfId="5194"/>
    <cellStyle name="표준 26 3 3" xfId="2820"/>
    <cellStyle name="표준 26 3 3 2" xfId="6040"/>
    <cellStyle name="표준 26 3 4" xfId="4348"/>
    <cellStyle name="표준 26 4" xfId="856"/>
    <cellStyle name="표준 26 5" xfId="3783"/>
    <cellStyle name="표준 27" xfId="843"/>
    <cellStyle name="표준 27 2" xfId="3417"/>
    <cellStyle name="표준 27 3" xfId="4066"/>
    <cellStyle name="표준 28" xfId="1692"/>
    <cellStyle name="표준 28 2" xfId="3418"/>
    <cellStyle name="표준 28 3" xfId="4912"/>
    <cellStyle name="표준 29" xfId="2538"/>
    <cellStyle name="표준 29 2" xfId="3419"/>
    <cellStyle name="표준 29 3" xfId="5758"/>
    <cellStyle name="표준 3" xfId="19"/>
    <cellStyle name="표준 3 2" xfId="266"/>
    <cellStyle name="표준 3 2 2" xfId="3420"/>
    <cellStyle name="표준 3 3" xfId="415"/>
    <cellStyle name="표준 3 4" xfId="75"/>
    <cellStyle name="표준 3_하천구역-최종" xfId="3421"/>
    <cellStyle name="표준 30" xfId="3422"/>
    <cellStyle name="표준 31" xfId="3423"/>
    <cellStyle name="표준 32" xfId="3424"/>
    <cellStyle name="표준 33" xfId="3425"/>
    <cellStyle name="표준 34" xfId="3426"/>
    <cellStyle name="표준 34 5" xfId="6633"/>
    <cellStyle name="표준 35" xfId="3427"/>
    <cellStyle name="표준 36" xfId="3428"/>
    <cellStyle name="표준 37" xfId="3429"/>
    <cellStyle name="표준 38" xfId="3430"/>
    <cellStyle name="표준 39" xfId="3431"/>
    <cellStyle name="표준 4" xfId="76"/>
    <cellStyle name="표준 4 2" xfId="267"/>
    <cellStyle name="표준 4 3" xfId="416"/>
    <cellStyle name="표준 40" xfId="3432"/>
    <cellStyle name="표준 41" xfId="3433"/>
    <cellStyle name="표준 42" xfId="3434"/>
    <cellStyle name="표준 43" xfId="3435"/>
    <cellStyle name="표준 44" xfId="3436"/>
    <cellStyle name="표준 45" xfId="3437"/>
    <cellStyle name="표준 46" xfId="3438"/>
    <cellStyle name="표준 47" xfId="3439"/>
    <cellStyle name="표준 48" xfId="3440"/>
    <cellStyle name="표준 49" xfId="3441"/>
    <cellStyle name="표준 5" xfId="96"/>
    <cellStyle name="표준 5 10" xfId="3516"/>
    <cellStyle name="표준 5 2" xfId="268"/>
    <cellStyle name="표준 5 2 2" xfId="3442"/>
    <cellStyle name="표준 5 3" xfId="417"/>
    <cellStyle name="표준 5 4" xfId="432"/>
    <cellStyle name="표준 5 4 2" xfId="717"/>
    <cellStyle name="표준 5 4 2 2" xfId="1284"/>
    <cellStyle name="표준 5 4 2 2 2" xfId="4505"/>
    <cellStyle name="표준 5 4 2 3" xfId="2131"/>
    <cellStyle name="표준 5 4 2 3 2" xfId="5351"/>
    <cellStyle name="표준 5 4 2 4" xfId="2977"/>
    <cellStyle name="표준 5 4 2 4 2" xfId="6197"/>
    <cellStyle name="표준 5 4 2 5" xfId="3940"/>
    <cellStyle name="표준 5 4 3" xfId="1566"/>
    <cellStyle name="표준 5 4 3 2" xfId="2412"/>
    <cellStyle name="표준 5 4 3 2 2" xfId="5632"/>
    <cellStyle name="표준 5 4 3 3" xfId="3258"/>
    <cellStyle name="표준 5 4 3 3 2" xfId="6478"/>
    <cellStyle name="표준 5 4 3 4" xfId="4786"/>
    <cellStyle name="표준 5 4 4" xfId="1001"/>
    <cellStyle name="표준 5 4 4 2" xfId="4222"/>
    <cellStyle name="표준 5 4 5" xfId="1848"/>
    <cellStyle name="표준 5 4 5 2" xfId="5068"/>
    <cellStyle name="표준 5 4 6" xfId="2694"/>
    <cellStyle name="표준 5 4 6 2" xfId="5914"/>
    <cellStyle name="표준 5 4 7" xfId="3657"/>
    <cellStyle name="표준 5 5" xfId="576"/>
    <cellStyle name="표준 5 5 2" xfId="1143"/>
    <cellStyle name="표준 5 5 2 2" xfId="4364"/>
    <cellStyle name="표준 5 5 3" xfId="1990"/>
    <cellStyle name="표준 5 5 3 2" xfId="5210"/>
    <cellStyle name="표준 5 5 4" xfId="2836"/>
    <cellStyle name="표준 5 5 4 2" xfId="6056"/>
    <cellStyle name="표준 5 5 5" xfId="3799"/>
    <cellStyle name="표준 5 6" xfId="1425"/>
    <cellStyle name="표준 5 6 2" xfId="2271"/>
    <cellStyle name="표준 5 6 2 2" xfId="5491"/>
    <cellStyle name="표준 5 6 3" xfId="3117"/>
    <cellStyle name="표준 5 6 3 2" xfId="6337"/>
    <cellStyle name="표준 5 6 4" xfId="4645"/>
    <cellStyle name="표준 5 7" xfId="860"/>
    <cellStyle name="표준 5 7 2" xfId="4081"/>
    <cellStyle name="표준 5 8" xfId="1707"/>
    <cellStyle name="표준 5 8 2" xfId="4927"/>
    <cellStyle name="표준 5 9" xfId="2553"/>
    <cellStyle name="표준 5 9 2" xfId="5773"/>
    <cellStyle name="표준 5_하천구역-최종" xfId="3443"/>
    <cellStyle name="표준 50" xfId="3444"/>
    <cellStyle name="표준 51" xfId="3445"/>
    <cellStyle name="표준 52" xfId="3446"/>
    <cellStyle name="표준 53" xfId="3447"/>
    <cellStyle name="표준 54" xfId="3448"/>
    <cellStyle name="표준 55" xfId="3449"/>
    <cellStyle name="표준 56" xfId="3450"/>
    <cellStyle name="표준 57" xfId="3451"/>
    <cellStyle name="표준 58" xfId="3452"/>
    <cellStyle name="표준 59" xfId="3453"/>
    <cellStyle name="표준 6" xfId="77"/>
    <cellStyle name="표준 6 2" xfId="269"/>
    <cellStyle name="표준 6 3" xfId="270"/>
    <cellStyle name="표준 6_하천구역-최종" xfId="3454"/>
    <cellStyle name="표준 60" xfId="3455"/>
    <cellStyle name="표준 61" xfId="3456"/>
    <cellStyle name="표준 62" xfId="3457"/>
    <cellStyle name="표준 63" xfId="3458"/>
    <cellStyle name="표준 64" xfId="3459"/>
    <cellStyle name="표준 65" xfId="3460"/>
    <cellStyle name="표준 66" xfId="3461"/>
    <cellStyle name="표준 67" xfId="3462"/>
    <cellStyle name="표준 68" xfId="3463"/>
    <cellStyle name="표준 69" xfId="3464"/>
    <cellStyle name="표준 7" xfId="78"/>
    <cellStyle name="표준 7 2" xfId="271"/>
    <cellStyle name="표준 7 3" xfId="273"/>
    <cellStyle name="표준 70" xfId="3465"/>
    <cellStyle name="표준 71" xfId="3466"/>
    <cellStyle name="표준 72" xfId="3467"/>
    <cellStyle name="표준 73" xfId="3468"/>
    <cellStyle name="표준 74" xfId="3469"/>
    <cellStyle name="표준 75" xfId="3470"/>
    <cellStyle name="표준 76" xfId="3471"/>
    <cellStyle name="표준 77" xfId="3472"/>
    <cellStyle name="표준 78" xfId="3473"/>
    <cellStyle name="표준 79" xfId="3474"/>
    <cellStyle name="표준 8" xfId="110"/>
    <cellStyle name="표준 8 10" xfId="2567"/>
    <cellStyle name="표준 8 10 2" xfId="5787"/>
    <cellStyle name="표준 8 11" xfId="3530"/>
    <cellStyle name="표준 8 2" xfId="79"/>
    <cellStyle name="표준 8 3" xfId="80"/>
    <cellStyle name="표준 8 4" xfId="81"/>
    <cellStyle name="표준 8 5" xfId="446"/>
    <cellStyle name="표준 8 5 2" xfId="731"/>
    <cellStyle name="표준 8 5 2 2" xfId="1298"/>
    <cellStyle name="표준 8 5 2 2 2" xfId="4519"/>
    <cellStyle name="표준 8 5 2 3" xfId="2145"/>
    <cellStyle name="표준 8 5 2 3 2" xfId="5365"/>
    <cellStyle name="표준 8 5 2 4" xfId="2991"/>
    <cellStyle name="표준 8 5 2 4 2" xfId="6211"/>
    <cellStyle name="표준 8 5 2 5" xfId="3954"/>
    <cellStyle name="표준 8 5 3" xfId="1580"/>
    <cellStyle name="표준 8 5 3 2" xfId="2426"/>
    <cellStyle name="표준 8 5 3 2 2" xfId="5646"/>
    <cellStyle name="표준 8 5 3 3" xfId="3272"/>
    <cellStyle name="표준 8 5 3 3 2" xfId="6492"/>
    <cellStyle name="표준 8 5 3 4" xfId="4800"/>
    <cellStyle name="표준 8 5 4" xfId="1015"/>
    <cellStyle name="표준 8 5 4 2" xfId="4236"/>
    <cellStyle name="표준 8 5 5" xfId="1862"/>
    <cellStyle name="표준 8 5 5 2" xfId="5082"/>
    <cellStyle name="표준 8 5 6" xfId="2708"/>
    <cellStyle name="표준 8 5 6 2" xfId="5928"/>
    <cellStyle name="표준 8 5 7" xfId="3671"/>
    <cellStyle name="표준 8 6" xfId="590"/>
    <cellStyle name="표준 8 6 2" xfId="1157"/>
    <cellStyle name="표준 8 6 2 2" xfId="4378"/>
    <cellStyle name="표준 8 6 3" xfId="2004"/>
    <cellStyle name="표준 8 6 3 2" xfId="5224"/>
    <cellStyle name="표준 8 6 4" xfId="2850"/>
    <cellStyle name="표준 8 6 4 2" xfId="6070"/>
    <cellStyle name="표준 8 6 5" xfId="3813"/>
    <cellStyle name="표준 8 7" xfId="1439"/>
    <cellStyle name="표준 8 7 2" xfId="2285"/>
    <cellStyle name="표준 8 7 2 2" xfId="5505"/>
    <cellStyle name="표준 8 7 3" xfId="3131"/>
    <cellStyle name="표준 8 7 3 2" xfId="6351"/>
    <cellStyle name="표준 8 7 4" xfId="4659"/>
    <cellStyle name="표준 8 8" xfId="874"/>
    <cellStyle name="표준 8 8 2" xfId="4095"/>
    <cellStyle name="표준 8 9" xfId="1721"/>
    <cellStyle name="표준 8 9 2" xfId="4941"/>
    <cellStyle name="표준 80" xfId="3475"/>
    <cellStyle name="표준 81" xfId="3476"/>
    <cellStyle name="표준 82" xfId="3477"/>
    <cellStyle name="표준 83" xfId="3478"/>
    <cellStyle name="표준 84" xfId="3479"/>
    <cellStyle name="표준 85" xfId="3480"/>
    <cellStyle name="표준 86" xfId="3481"/>
    <cellStyle name="표준 87" xfId="3482"/>
    <cellStyle name="표준 88" xfId="3483"/>
    <cellStyle name="표준 89" xfId="3484"/>
    <cellStyle name="표준 9" xfId="124"/>
    <cellStyle name="표준 9 10" xfId="82"/>
    <cellStyle name="표준 9 11" xfId="83"/>
    <cellStyle name="표준 9 12" xfId="84"/>
    <cellStyle name="표준 9 13" xfId="85"/>
    <cellStyle name="표준 9 14" xfId="460"/>
    <cellStyle name="표준 9 14 2" xfId="745"/>
    <cellStyle name="표준 9 14 2 2" xfId="1312"/>
    <cellStyle name="표준 9 14 2 2 2" xfId="4533"/>
    <cellStyle name="표준 9 14 2 3" xfId="2159"/>
    <cellStyle name="표준 9 14 2 3 2" xfId="5379"/>
    <cellStyle name="표준 9 14 2 4" xfId="3005"/>
    <cellStyle name="표준 9 14 2 4 2" xfId="6225"/>
    <cellStyle name="표준 9 14 2 5" xfId="3968"/>
    <cellStyle name="표준 9 14 3" xfId="1594"/>
    <cellStyle name="표준 9 14 3 2" xfId="2440"/>
    <cellStyle name="표준 9 14 3 2 2" xfId="5660"/>
    <cellStyle name="표준 9 14 3 3" xfId="3286"/>
    <cellStyle name="표준 9 14 3 3 2" xfId="6506"/>
    <cellStyle name="표준 9 14 3 4" xfId="4814"/>
    <cellStyle name="표준 9 14 4" xfId="1029"/>
    <cellStyle name="표준 9 14 4 2" xfId="4250"/>
    <cellStyle name="표준 9 14 5" xfId="1876"/>
    <cellStyle name="표준 9 14 5 2" xfId="5096"/>
    <cellStyle name="표준 9 14 6" xfId="2722"/>
    <cellStyle name="표준 9 14 6 2" xfId="5942"/>
    <cellStyle name="표준 9 14 7" xfId="3685"/>
    <cellStyle name="표준 9 15" xfId="604"/>
    <cellStyle name="표준 9 15 2" xfId="1171"/>
    <cellStyle name="표준 9 15 2 2" xfId="4392"/>
    <cellStyle name="표준 9 15 3" xfId="2018"/>
    <cellStyle name="표준 9 15 3 2" xfId="5238"/>
    <cellStyle name="표준 9 15 4" xfId="2864"/>
    <cellStyle name="표준 9 15 4 2" xfId="6084"/>
    <cellStyle name="표준 9 15 5" xfId="3827"/>
    <cellStyle name="표준 9 16" xfId="1453"/>
    <cellStyle name="표준 9 16 2" xfId="2299"/>
    <cellStyle name="표준 9 16 2 2" xfId="5519"/>
    <cellStyle name="표준 9 16 3" xfId="3145"/>
    <cellStyle name="표준 9 16 3 2" xfId="6365"/>
    <cellStyle name="표준 9 16 4" xfId="4673"/>
    <cellStyle name="표준 9 17" xfId="888"/>
    <cellStyle name="표준 9 17 2" xfId="4109"/>
    <cellStyle name="표준 9 18" xfId="1735"/>
    <cellStyle name="표준 9 18 2" xfId="4955"/>
    <cellStyle name="표준 9 19" xfId="2581"/>
    <cellStyle name="표준 9 19 2" xfId="5801"/>
    <cellStyle name="표준 9 2" xfId="86"/>
    <cellStyle name="표준 9 20" xfId="3544"/>
    <cellStyle name="표준 9 3" xfId="87"/>
    <cellStyle name="표준 9 4" xfId="88"/>
    <cellStyle name="표준 9 5" xfId="89"/>
    <cellStyle name="표준 9 6" xfId="90"/>
    <cellStyle name="표준 9 7" xfId="91"/>
    <cellStyle name="표준 9 8" xfId="92"/>
    <cellStyle name="표준 9 9" xfId="93"/>
    <cellStyle name="표준 90" xfId="3486"/>
    <cellStyle name="표준 91" xfId="3487"/>
    <cellStyle name="표준 92" xfId="3488"/>
    <cellStyle name="표준 93" xfId="3489"/>
    <cellStyle name="표준 94" xfId="3490"/>
    <cellStyle name="표준 95" xfId="3491"/>
    <cellStyle name="표준 96" xfId="3492"/>
    <cellStyle name="표준 97" xfId="3493"/>
    <cellStyle name="표준 98" xfId="3494"/>
    <cellStyle name="표준 99" xfId="3495"/>
    <cellStyle name="표준_설계설명서(감자물골천)" xfId="21"/>
    <cellStyle name="표준_소유자명부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18"/>
  <sheetViews>
    <sheetView view="pageBreakPreview" zoomScaleNormal="100" zoomScaleSheetLayoutView="100" workbookViewId="0">
      <selection activeCell="M3" sqref="M3"/>
    </sheetView>
  </sheetViews>
  <sheetFormatPr defaultRowHeight="13.5"/>
  <sheetData>
    <row r="1" spans="1:9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9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t="s">
        <v>713</v>
      </c>
      <c r="CN2" t="s">
        <v>676</v>
      </c>
    </row>
    <row r="3" spans="1:9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9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9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92" ht="32.25">
      <c r="A6" s="114" t="s">
        <v>43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17" spans="1:1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32.25">
      <c r="A18" s="54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</row>
    <row r="20" spans="1:12" ht="32.25">
      <c r="A20" s="54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1:1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32.25">
      <c r="A22" s="54"/>
      <c r="B22" s="39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>
      <c r="A23" s="39"/>
    </row>
    <row r="24" spans="1:12" ht="32.25">
      <c r="A24" s="54"/>
    </row>
    <row r="25" spans="1:12">
      <c r="A25" s="39"/>
    </row>
    <row r="26" spans="1:12" ht="32.25">
      <c r="A26" s="54"/>
    </row>
    <row r="27" spans="1:12">
      <c r="A27" s="39"/>
    </row>
    <row r="28" spans="1:12" ht="32.25">
      <c r="A28" s="54"/>
    </row>
    <row r="29" spans="1:12">
      <c r="A29" s="39"/>
    </row>
    <row r="30" spans="1:12" ht="32.25">
      <c r="A30" s="54"/>
    </row>
    <row r="31" spans="1:12">
      <c r="A31" s="39"/>
    </row>
    <row r="32" spans="1:12" ht="32.25">
      <c r="A32" s="54"/>
    </row>
    <row r="33" spans="1:1">
      <c r="A33" s="39"/>
    </row>
    <row r="34" spans="1:1" ht="32.25">
      <c r="A34" s="54"/>
    </row>
    <row r="35" spans="1:1">
      <c r="A35" s="39"/>
    </row>
    <row r="36" spans="1:1" ht="32.25">
      <c r="A36" s="54"/>
    </row>
    <row r="37" spans="1:1">
      <c r="A37" s="39"/>
    </row>
    <row r="38" spans="1:1" ht="32.25">
      <c r="A38" s="54"/>
    </row>
    <row r="39" spans="1:1">
      <c r="A39" s="39"/>
    </row>
    <row r="40" spans="1:1" ht="32.25">
      <c r="A40" s="54"/>
    </row>
    <row r="41" spans="1:1">
      <c r="A41" s="39"/>
    </row>
    <row r="42" spans="1:1" ht="32.25">
      <c r="A42" s="54"/>
    </row>
    <row r="43" spans="1:1">
      <c r="A43" s="39"/>
    </row>
    <row r="44" spans="1:1" ht="32.25">
      <c r="A44" s="54"/>
    </row>
    <row r="45" spans="1:1">
      <c r="A45" s="39"/>
    </row>
    <row r="46" spans="1:1" ht="32.25">
      <c r="A46" s="54"/>
    </row>
    <row r="47" spans="1:1">
      <c r="A47" s="39"/>
    </row>
    <row r="48" spans="1:1" ht="32.25">
      <c r="A48" s="54"/>
    </row>
    <row r="49" spans="1:1">
      <c r="A49" s="39"/>
    </row>
    <row r="50" spans="1:1" ht="32.25">
      <c r="A50" s="54"/>
    </row>
    <row r="51" spans="1:1">
      <c r="A51" s="39"/>
    </row>
    <row r="52" spans="1:1" ht="32.25">
      <c r="A52" s="54"/>
    </row>
    <row r="53" spans="1:1">
      <c r="A53" s="39"/>
    </row>
    <row r="54" spans="1:1" ht="32.25">
      <c r="A54" s="54"/>
    </row>
    <row r="55" spans="1:1">
      <c r="A55" s="39"/>
    </row>
    <row r="56" spans="1:1" ht="32.25">
      <c r="A56" s="54"/>
    </row>
    <row r="57" spans="1:1">
      <c r="A57" s="39"/>
    </row>
    <row r="58" spans="1:1" ht="32.25">
      <c r="A58" s="54"/>
    </row>
    <row r="59" spans="1:1">
      <c r="A59" s="39"/>
    </row>
    <row r="60" spans="1:1" ht="32.25">
      <c r="A60" s="54"/>
    </row>
    <row r="61" spans="1:1">
      <c r="A61" s="39"/>
    </row>
    <row r="62" spans="1:1" ht="32.25">
      <c r="A62" s="54"/>
    </row>
    <row r="63" spans="1:1">
      <c r="A63" s="39"/>
    </row>
    <row r="64" spans="1:1" ht="32.25">
      <c r="A64" s="54"/>
    </row>
    <row r="65" spans="1:1">
      <c r="A65" s="39"/>
    </row>
    <row r="66" spans="1:1" ht="32.25">
      <c r="A66" s="54"/>
    </row>
    <row r="67" spans="1:1">
      <c r="A67" s="39"/>
    </row>
    <row r="68" spans="1:1" ht="32.25">
      <c r="A68" s="54"/>
    </row>
    <row r="69" spans="1:1">
      <c r="A69" s="39"/>
    </row>
    <row r="70" spans="1:1" ht="32.25">
      <c r="A70" s="54"/>
    </row>
    <row r="71" spans="1:1">
      <c r="A71" s="39"/>
    </row>
    <row r="72" spans="1:1" ht="32.25">
      <c r="A72" s="54"/>
    </row>
    <row r="73" spans="1:1">
      <c r="A73" s="39"/>
    </row>
    <row r="74" spans="1:1" ht="32.25">
      <c r="A74" s="54"/>
    </row>
    <row r="75" spans="1:1">
      <c r="A75" s="39"/>
    </row>
    <row r="76" spans="1:1" ht="32.25">
      <c r="A76" s="54"/>
    </row>
    <row r="77" spans="1:1">
      <c r="A77" s="39"/>
    </row>
    <row r="78" spans="1:1" ht="32.25">
      <c r="A78" s="54"/>
    </row>
    <row r="79" spans="1:1">
      <c r="A79" s="39"/>
    </row>
    <row r="80" spans="1:1" ht="32.25">
      <c r="A80" s="54"/>
    </row>
    <row r="81" spans="1:1">
      <c r="A81" s="39"/>
    </row>
    <row r="82" spans="1:1" ht="32.25">
      <c r="A82" s="54"/>
    </row>
    <row r="83" spans="1:1">
      <c r="A83" s="39"/>
    </row>
    <row r="84" spans="1:1" ht="32.25">
      <c r="A84" s="54"/>
    </row>
    <row r="85" spans="1:1">
      <c r="A85" s="39"/>
    </row>
    <row r="86" spans="1:1" ht="32.25">
      <c r="A86" s="54"/>
    </row>
    <row r="87" spans="1:1">
      <c r="A87" s="39"/>
    </row>
    <row r="88" spans="1:1" ht="32.25">
      <c r="A88" s="54"/>
    </row>
    <row r="89" spans="1:1">
      <c r="A89" s="39"/>
    </row>
    <row r="90" spans="1:1" ht="32.25">
      <c r="A90" s="54"/>
    </row>
    <row r="91" spans="1:1">
      <c r="A91" s="39"/>
    </row>
    <row r="92" spans="1:1" ht="32.25">
      <c r="A92" s="54"/>
    </row>
    <row r="93" spans="1:1">
      <c r="A93" s="39"/>
    </row>
    <row r="94" spans="1:1" ht="32.25">
      <c r="A94" s="54"/>
    </row>
    <row r="95" spans="1:1">
      <c r="A95" s="39"/>
    </row>
    <row r="96" spans="1:1" ht="32.25">
      <c r="A96" s="54"/>
    </row>
    <row r="97" spans="1:1">
      <c r="A97" s="39"/>
    </row>
    <row r="98" spans="1:1" ht="32.25">
      <c r="A98" s="54"/>
    </row>
    <row r="99" spans="1:1">
      <c r="A99" s="39"/>
    </row>
    <row r="100" spans="1:1" ht="32.25">
      <c r="A100" s="54"/>
    </row>
    <row r="101" spans="1:1">
      <c r="A101" s="39"/>
    </row>
    <row r="102" spans="1:1" ht="32.25">
      <c r="A102" s="54"/>
    </row>
    <row r="103" spans="1:1">
      <c r="A103" s="39"/>
    </row>
    <row r="104" spans="1:1" ht="32.25">
      <c r="A104" s="54"/>
    </row>
    <row r="105" spans="1:1">
      <c r="A105" s="39"/>
    </row>
    <row r="106" spans="1:1" ht="32.25">
      <c r="A106" s="54"/>
    </row>
    <row r="107" spans="1:1">
      <c r="A107" s="39"/>
    </row>
    <row r="108" spans="1:1" ht="32.25">
      <c r="A108" s="54"/>
    </row>
    <row r="109" spans="1:1">
      <c r="A109" s="39"/>
    </row>
    <row r="110" spans="1:1" ht="32.25">
      <c r="A110" s="54"/>
    </row>
    <row r="111" spans="1:1">
      <c r="A111" s="39"/>
    </row>
    <row r="112" spans="1:1" ht="32.25">
      <c r="A112" s="54"/>
    </row>
    <row r="113" spans="1:1">
      <c r="A113" s="39"/>
    </row>
    <row r="114" spans="1:1" ht="32.25">
      <c r="A114" s="54"/>
    </row>
    <row r="115" spans="1:1">
      <c r="A115" s="39"/>
    </row>
    <row r="116" spans="1:1" ht="32.25">
      <c r="A116" s="54"/>
    </row>
    <row r="117" spans="1:1">
      <c r="A117" s="39"/>
    </row>
    <row r="118" spans="1:1" ht="32.25">
      <c r="A118" s="54"/>
    </row>
    <row r="119" spans="1:1">
      <c r="A119" s="39"/>
    </row>
    <row r="120" spans="1:1" ht="32.25">
      <c r="A120" s="54"/>
    </row>
    <row r="121" spans="1:1">
      <c r="A121" s="39"/>
    </row>
    <row r="122" spans="1:1" ht="32.25">
      <c r="A122" s="54"/>
    </row>
    <row r="123" spans="1:1">
      <c r="A123" s="39"/>
    </row>
    <row r="124" spans="1:1" ht="32.25">
      <c r="A124" s="54"/>
    </row>
    <row r="125" spans="1:1">
      <c r="A125" s="39"/>
    </row>
    <row r="126" spans="1:1" ht="32.25">
      <c r="A126" s="54"/>
    </row>
    <row r="127" spans="1:1">
      <c r="A127" s="39"/>
    </row>
    <row r="128" spans="1:1" ht="32.25">
      <c r="A128" s="54"/>
    </row>
    <row r="129" spans="1:1">
      <c r="A129" s="39"/>
    </row>
    <row r="130" spans="1:1" ht="32.25">
      <c r="A130" s="54"/>
    </row>
    <row r="131" spans="1:1">
      <c r="A131" s="39"/>
    </row>
    <row r="132" spans="1:1" ht="32.25">
      <c r="A132" s="54"/>
    </row>
    <row r="133" spans="1:1">
      <c r="A133" s="39"/>
    </row>
    <row r="134" spans="1:1" ht="32.25">
      <c r="A134" s="54"/>
    </row>
    <row r="135" spans="1:1">
      <c r="A135" s="39"/>
    </row>
    <row r="136" spans="1:1" ht="32.25">
      <c r="A136" s="54"/>
    </row>
    <row r="137" spans="1:1">
      <c r="A137" s="39"/>
    </row>
    <row r="138" spans="1:1" ht="32.25">
      <c r="A138" s="54"/>
    </row>
    <row r="139" spans="1:1">
      <c r="A139" s="39"/>
    </row>
    <row r="140" spans="1:1" ht="32.25">
      <c r="A140" s="54"/>
    </row>
    <row r="141" spans="1:1">
      <c r="A141" s="39"/>
    </row>
    <row r="142" spans="1:1" ht="32.25">
      <c r="A142" s="54"/>
    </row>
    <row r="143" spans="1:1">
      <c r="A143" s="39"/>
    </row>
    <row r="144" spans="1:1" ht="32.25">
      <c r="A144" s="54"/>
    </row>
    <row r="145" spans="1:1">
      <c r="A145" s="39"/>
    </row>
    <row r="146" spans="1:1" ht="32.25">
      <c r="A146" s="54"/>
    </row>
    <row r="147" spans="1:1">
      <c r="A147" s="39"/>
    </row>
    <row r="148" spans="1:1" ht="32.25">
      <c r="A148" s="54"/>
    </row>
    <row r="149" spans="1:1">
      <c r="A149" s="39"/>
    </row>
    <row r="150" spans="1:1" ht="32.25">
      <c r="A150" s="54"/>
    </row>
    <row r="151" spans="1:1">
      <c r="A151" s="39"/>
    </row>
    <row r="152" spans="1:1" ht="32.25">
      <c r="A152" s="54"/>
    </row>
    <row r="153" spans="1:1">
      <c r="A153" s="39"/>
    </row>
    <row r="154" spans="1:1" ht="32.25">
      <c r="A154" s="54"/>
    </row>
    <row r="155" spans="1:1">
      <c r="A155" s="39"/>
    </row>
    <row r="156" spans="1:1" ht="32.25">
      <c r="A156" s="54"/>
    </row>
    <row r="157" spans="1:1">
      <c r="A157" s="39"/>
    </row>
    <row r="158" spans="1:1" ht="32.25">
      <c r="A158" s="54"/>
    </row>
    <row r="159" spans="1:1">
      <c r="A159" s="39"/>
    </row>
    <row r="160" spans="1:1" ht="32.25">
      <c r="A160" s="54"/>
    </row>
    <row r="161" spans="1:1">
      <c r="A161" s="39"/>
    </row>
    <row r="162" spans="1:1" ht="32.25">
      <c r="A162" s="54"/>
    </row>
    <row r="163" spans="1:1">
      <c r="A163" s="39"/>
    </row>
    <row r="164" spans="1:1" ht="32.25">
      <c r="A164" s="54"/>
    </row>
    <row r="165" spans="1:1">
      <c r="A165" s="39"/>
    </row>
    <row r="166" spans="1:1" ht="32.25">
      <c r="A166" s="54"/>
    </row>
    <row r="167" spans="1:1">
      <c r="A167" s="39"/>
    </row>
    <row r="168" spans="1:1" ht="32.25">
      <c r="A168" s="54"/>
    </row>
    <row r="169" spans="1:1">
      <c r="A169" s="39"/>
    </row>
    <row r="170" spans="1:1" ht="32.25">
      <c r="A170" s="54"/>
    </row>
    <row r="171" spans="1:1">
      <c r="A171" s="39"/>
    </row>
    <row r="172" spans="1:1" ht="32.25">
      <c r="A172" s="54"/>
    </row>
    <row r="173" spans="1:1">
      <c r="A173" s="39"/>
    </row>
    <row r="174" spans="1:1" ht="32.25">
      <c r="A174" s="54"/>
    </row>
    <row r="175" spans="1:1">
      <c r="A175" s="39"/>
    </row>
    <row r="176" spans="1:1" ht="32.25">
      <c r="A176" s="54"/>
    </row>
    <row r="177" spans="1:1">
      <c r="A177" s="39"/>
    </row>
    <row r="178" spans="1:1" ht="32.25">
      <c r="A178" s="54"/>
    </row>
    <row r="179" spans="1:1">
      <c r="A179" s="39"/>
    </row>
    <row r="180" spans="1:1" ht="32.25">
      <c r="A180" s="54"/>
    </row>
    <row r="181" spans="1:1">
      <c r="A181" s="39"/>
    </row>
    <row r="182" spans="1:1" ht="32.25">
      <c r="A182" s="54"/>
    </row>
    <row r="183" spans="1:1">
      <c r="A183" s="39"/>
    </row>
    <row r="184" spans="1:1" ht="32.25">
      <c r="A184" s="54"/>
    </row>
    <row r="185" spans="1:1">
      <c r="A185" s="39"/>
    </row>
    <row r="186" spans="1:1" ht="32.25">
      <c r="A186" s="54"/>
    </row>
    <row r="187" spans="1:1">
      <c r="A187" s="39"/>
    </row>
    <row r="188" spans="1:1" ht="32.25">
      <c r="A188" s="54"/>
    </row>
    <row r="189" spans="1:1">
      <c r="A189" s="39"/>
    </row>
    <row r="190" spans="1:1" ht="32.25">
      <c r="A190" s="54"/>
    </row>
    <row r="191" spans="1:1">
      <c r="A191" s="39"/>
    </row>
    <row r="192" spans="1:1" ht="32.25">
      <c r="A192" s="54"/>
    </row>
    <row r="193" spans="1:1">
      <c r="A193" s="39"/>
    </row>
    <row r="194" spans="1:1" ht="32.25">
      <c r="A194" s="54"/>
    </row>
    <row r="195" spans="1:1">
      <c r="A195" s="39"/>
    </row>
    <row r="196" spans="1:1" ht="32.25">
      <c r="A196" s="54"/>
    </row>
    <row r="197" spans="1:1">
      <c r="A197" s="39"/>
    </row>
    <row r="198" spans="1:1" ht="32.25">
      <c r="A198" s="54"/>
    </row>
    <row r="199" spans="1:1">
      <c r="A199" s="39"/>
    </row>
    <row r="200" spans="1:1" ht="32.25">
      <c r="A200" s="54"/>
    </row>
    <row r="201" spans="1:1">
      <c r="A201" s="39"/>
    </row>
    <row r="202" spans="1:1" ht="32.25">
      <c r="A202" s="54"/>
    </row>
    <row r="203" spans="1:1">
      <c r="A203" s="39"/>
    </row>
    <row r="204" spans="1:1" ht="32.25">
      <c r="A204" s="54"/>
    </row>
    <row r="205" spans="1:1">
      <c r="A205" s="39"/>
    </row>
    <row r="206" spans="1:1" ht="32.25">
      <c r="A206" s="54"/>
    </row>
    <row r="207" spans="1:1">
      <c r="A207" s="39"/>
    </row>
    <row r="208" spans="1:1" ht="32.25">
      <c r="A208" s="54"/>
    </row>
    <row r="209" spans="1:1">
      <c r="A209" s="39"/>
    </row>
    <row r="210" spans="1:1" ht="32.25">
      <c r="A210" s="54"/>
    </row>
    <row r="211" spans="1:1">
      <c r="A211" s="39"/>
    </row>
    <row r="212" spans="1:1" ht="32.25">
      <c r="A212" s="54"/>
    </row>
    <row r="213" spans="1:1">
      <c r="A213" s="39"/>
    </row>
    <row r="214" spans="1:1" ht="32.25">
      <c r="A214" s="54"/>
    </row>
    <row r="215" spans="1:1">
      <c r="A215" s="39"/>
    </row>
    <row r="216" spans="1:1" ht="32.25">
      <c r="A216" s="54"/>
    </row>
    <row r="217" spans="1:1">
      <c r="A217" s="39"/>
    </row>
    <row r="218" spans="1:1" ht="32.25">
      <c r="A218" s="54"/>
    </row>
  </sheetData>
  <mergeCells count="1">
    <mergeCell ref="A6:L6"/>
  </mergeCells>
  <phoneticPr fontId="5" type="noConversion"/>
  <printOptions horizontalCentered="1" vertic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3"/>
  </sheetPr>
  <dimension ref="A1:DK26"/>
  <sheetViews>
    <sheetView showZeros="0" tabSelected="1" view="pageBreakPreview" topLeftCell="BR1" zoomScaleNormal="100" zoomScaleSheetLayoutView="100" workbookViewId="0">
      <selection activeCell="CM7" sqref="CM7"/>
    </sheetView>
  </sheetViews>
  <sheetFormatPr defaultRowHeight="28.5" customHeight="1"/>
  <cols>
    <col min="1" max="1" width="8.77734375" style="20" hidden="1" customWidth="1"/>
    <col min="2" max="2" width="5.77734375" style="10" hidden="1" customWidth="1"/>
    <col min="3" max="3" width="1.77734375" style="10" hidden="1" customWidth="1"/>
    <col min="4" max="4" width="7.77734375" style="20" hidden="1" customWidth="1"/>
    <col min="5" max="5" width="4.77734375" style="10" hidden="1" customWidth="1"/>
    <col min="6" max="6" width="1.77734375" style="10" hidden="1" customWidth="1"/>
    <col min="7" max="7" width="6.77734375" style="20" hidden="1" customWidth="1"/>
    <col min="8" max="8" width="4.77734375" style="10" hidden="1" customWidth="1"/>
    <col min="9" max="9" width="1.77734375" style="10" hidden="1" customWidth="1"/>
    <col min="10" max="10" width="6.77734375" style="20" hidden="1" customWidth="1"/>
    <col min="11" max="11" width="5.77734375" style="10" hidden="1" customWidth="1"/>
    <col min="12" max="12" width="1.77734375" style="10" hidden="1" customWidth="1"/>
    <col min="13" max="13" width="7.77734375" style="20" hidden="1" customWidth="1"/>
    <col min="14" max="14" width="4.77734375" style="10" hidden="1" customWidth="1"/>
    <col min="15" max="15" width="1.77734375" style="10" hidden="1" customWidth="1"/>
    <col min="16" max="16" width="6.77734375" style="20" hidden="1" customWidth="1"/>
    <col min="17" max="17" width="4.77734375" style="10" hidden="1" customWidth="1"/>
    <col min="18" max="18" width="1.77734375" style="10" hidden="1" customWidth="1"/>
    <col min="19" max="19" width="6.77734375" style="10" hidden="1" customWidth="1"/>
    <col min="20" max="20" width="5.77734375" style="10" hidden="1" customWidth="1"/>
    <col min="21" max="21" width="1.77734375" style="10" hidden="1" customWidth="1"/>
    <col min="22" max="22" width="7.77734375" style="10" hidden="1" customWidth="1"/>
    <col min="23" max="23" width="0" style="10" hidden="1" customWidth="1"/>
    <col min="24" max="24" width="8.77734375" style="20" hidden="1" customWidth="1"/>
    <col min="25" max="25" width="5.77734375" style="10" hidden="1" customWidth="1"/>
    <col min="26" max="26" width="1.77734375" style="10" hidden="1" customWidth="1"/>
    <col min="27" max="27" width="7.77734375" style="20" hidden="1" customWidth="1"/>
    <col min="28" max="28" width="4.77734375" style="10" hidden="1" customWidth="1"/>
    <col min="29" max="29" width="1.77734375" style="10" hidden="1" customWidth="1"/>
    <col min="30" max="30" width="6.77734375" style="20" hidden="1" customWidth="1"/>
    <col min="31" max="31" width="4.77734375" style="10" hidden="1" customWidth="1"/>
    <col min="32" max="32" width="1.77734375" style="10" hidden="1" customWidth="1"/>
    <col min="33" max="33" width="6.77734375" style="20" hidden="1" customWidth="1"/>
    <col min="34" max="34" width="5.77734375" style="10" hidden="1" customWidth="1"/>
    <col min="35" max="35" width="1.77734375" style="10" hidden="1" customWidth="1"/>
    <col min="36" max="36" width="7.77734375" style="20" hidden="1" customWidth="1"/>
    <col min="37" max="37" width="4.77734375" style="10" hidden="1" customWidth="1"/>
    <col min="38" max="38" width="1.77734375" style="10" hidden="1" customWidth="1"/>
    <col min="39" max="39" width="6.77734375" style="20" hidden="1" customWidth="1"/>
    <col min="40" max="40" width="4.77734375" style="10" hidden="1" customWidth="1"/>
    <col min="41" max="41" width="1.77734375" style="10" hidden="1" customWidth="1"/>
    <col min="42" max="42" width="6.77734375" style="10" hidden="1" customWidth="1"/>
    <col min="43" max="43" width="5.77734375" style="10" hidden="1" customWidth="1"/>
    <col min="44" max="44" width="1.77734375" style="10" hidden="1" customWidth="1"/>
    <col min="45" max="45" width="7.77734375" style="10" hidden="1" customWidth="1"/>
    <col min="46" max="46" width="0" style="10" hidden="1" customWidth="1"/>
    <col min="47" max="47" width="8.77734375" style="20" hidden="1" customWidth="1"/>
    <col min="48" max="48" width="5.77734375" style="10" hidden="1" customWidth="1"/>
    <col min="49" max="49" width="1.77734375" style="10" hidden="1" customWidth="1"/>
    <col min="50" max="50" width="7.77734375" style="20" hidden="1" customWidth="1"/>
    <col min="51" max="51" width="4.77734375" style="10" hidden="1" customWidth="1"/>
    <col min="52" max="52" width="1.77734375" style="10" hidden="1" customWidth="1"/>
    <col min="53" max="53" width="6.77734375" style="20" hidden="1" customWidth="1"/>
    <col min="54" max="54" width="4.77734375" style="10" hidden="1" customWidth="1"/>
    <col min="55" max="55" width="1.77734375" style="10" hidden="1" customWidth="1"/>
    <col min="56" max="56" width="6.77734375" style="20" hidden="1" customWidth="1"/>
    <col min="57" max="57" width="5.77734375" style="10" hidden="1" customWidth="1"/>
    <col min="58" max="58" width="1.77734375" style="10" hidden="1" customWidth="1"/>
    <col min="59" max="59" width="7.77734375" style="20" hidden="1" customWidth="1"/>
    <col min="60" max="60" width="4.77734375" style="10" hidden="1" customWidth="1"/>
    <col min="61" max="61" width="1.77734375" style="10" hidden="1" customWidth="1"/>
    <col min="62" max="62" width="6.77734375" style="20" hidden="1" customWidth="1"/>
    <col min="63" max="63" width="4.77734375" style="10" hidden="1" customWidth="1"/>
    <col min="64" max="64" width="1.77734375" style="10" hidden="1" customWidth="1"/>
    <col min="65" max="65" width="6.77734375" style="10" hidden="1" customWidth="1"/>
    <col min="66" max="66" width="5.77734375" style="10" hidden="1" customWidth="1"/>
    <col min="67" max="67" width="1.77734375" style="10" hidden="1" customWidth="1"/>
    <col min="68" max="68" width="7.77734375" style="10" hidden="1" customWidth="1"/>
    <col min="69" max="69" width="0" style="10" hidden="1" customWidth="1"/>
    <col min="70" max="70" width="8.77734375" style="20" customWidth="1"/>
    <col min="71" max="71" width="5.77734375" style="10" customWidth="1"/>
    <col min="72" max="72" width="1.77734375" style="10" customWidth="1"/>
    <col min="73" max="73" width="7.77734375" style="20" customWidth="1"/>
    <col min="74" max="74" width="4.77734375" style="10" customWidth="1"/>
    <col min="75" max="75" width="1.77734375" style="10" bestFit="1" customWidth="1"/>
    <col min="76" max="76" width="6.77734375" style="20" customWidth="1"/>
    <col min="77" max="77" width="4.77734375" style="10" customWidth="1"/>
    <col min="78" max="78" width="1.77734375" style="10" bestFit="1" customWidth="1"/>
    <col min="79" max="79" width="6.77734375" style="20" customWidth="1"/>
    <col min="80" max="80" width="5.77734375" style="10" customWidth="1"/>
    <col min="81" max="81" width="1.77734375" style="10" customWidth="1"/>
    <col min="82" max="82" width="7.77734375" style="20" customWidth="1"/>
    <col min="83" max="83" width="4.77734375" style="10" customWidth="1"/>
    <col min="84" max="84" width="1.77734375" style="10" bestFit="1" customWidth="1"/>
    <col min="85" max="85" width="6.77734375" style="20" customWidth="1"/>
    <col min="86" max="86" width="4.77734375" style="10" customWidth="1"/>
    <col min="87" max="87" width="1.77734375" style="10" customWidth="1"/>
    <col min="88" max="88" width="6.77734375" style="10" customWidth="1"/>
    <col min="89" max="89" width="5.77734375" style="10" customWidth="1"/>
    <col min="90" max="90" width="1.77734375" style="10" customWidth="1"/>
    <col min="91" max="91" width="7.77734375" style="10" customWidth="1"/>
    <col min="92" max="92" width="8.88671875" style="10"/>
    <col min="93" max="93" width="8.77734375" style="20" hidden="1" customWidth="1"/>
    <col min="94" max="94" width="5.77734375" style="10" hidden="1" customWidth="1"/>
    <col min="95" max="95" width="1.77734375" style="10" hidden="1" customWidth="1"/>
    <col min="96" max="96" width="7.77734375" style="20" hidden="1" customWidth="1"/>
    <col min="97" max="97" width="4.77734375" style="10" hidden="1" customWidth="1"/>
    <col min="98" max="98" width="1.77734375" style="10" hidden="1" customWidth="1"/>
    <col min="99" max="99" width="6.77734375" style="20" hidden="1" customWidth="1"/>
    <col min="100" max="100" width="4.77734375" style="10" hidden="1" customWidth="1"/>
    <col min="101" max="101" width="1.77734375" style="10" hidden="1" customWidth="1"/>
    <col min="102" max="102" width="6.77734375" style="20" hidden="1" customWidth="1"/>
    <col min="103" max="103" width="5.77734375" style="10" hidden="1" customWidth="1"/>
    <col min="104" max="104" width="1.77734375" style="10" hidden="1" customWidth="1"/>
    <col min="105" max="105" width="7.77734375" style="20" hidden="1" customWidth="1"/>
    <col min="106" max="106" width="4.77734375" style="10" hidden="1" customWidth="1"/>
    <col min="107" max="107" width="1.77734375" style="10" hidden="1" customWidth="1"/>
    <col min="108" max="108" width="6.77734375" style="20" hidden="1" customWidth="1"/>
    <col min="109" max="109" width="4.77734375" style="10" hidden="1" customWidth="1"/>
    <col min="110" max="110" width="1.77734375" style="10" hidden="1" customWidth="1"/>
    <col min="111" max="111" width="6.77734375" style="10" hidden="1" customWidth="1"/>
    <col min="112" max="112" width="5.77734375" style="10" hidden="1" customWidth="1"/>
    <col min="113" max="113" width="1.77734375" style="10" hidden="1" customWidth="1"/>
    <col min="114" max="114" width="7.77734375" style="10" hidden="1" customWidth="1"/>
    <col min="115" max="115" width="0" style="10" hidden="1" customWidth="1"/>
    <col min="116" max="16384" width="8.88671875" style="10"/>
  </cols>
  <sheetData>
    <row r="1" spans="1:115" s="79" customFormat="1" ht="26.1" customHeight="1">
      <c r="A1" s="118" t="s">
        <v>525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 t="s">
        <v>526</v>
      </c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 t="s">
        <v>527</v>
      </c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 t="s">
        <v>525</v>
      </c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 t="s">
        <v>527</v>
      </c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</row>
    <row r="2" spans="1:115" s="78" customFormat="1" ht="18" customHeight="1" thickBo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 t="s">
        <v>676</v>
      </c>
      <c r="N2" s="84"/>
      <c r="O2" s="84"/>
      <c r="P2" s="84"/>
      <c r="Q2" s="83"/>
      <c r="W2" s="83" t="s">
        <v>480</v>
      </c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6"/>
      <c r="AT2" s="76" t="str">
        <f>'편입용지조서(1)'!M2</f>
        <v>[송정배수로]</v>
      </c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6"/>
      <c r="BQ2" s="76" t="str">
        <f>'편입용지조서(2)'!M2</f>
        <v>[구와지선]</v>
      </c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6"/>
      <c r="CN2" s="83" t="s">
        <v>713</v>
      </c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6"/>
      <c r="DK2" s="76" t="str">
        <f>'편입용지조서(4)'!M2</f>
        <v>[천월지선]</v>
      </c>
    </row>
    <row r="3" spans="1:115" ht="20.100000000000001" customHeight="1">
      <c r="A3" s="119" t="s">
        <v>504</v>
      </c>
      <c r="B3" s="131" t="s">
        <v>42</v>
      </c>
      <c r="C3" s="131"/>
      <c r="D3" s="131"/>
      <c r="E3" s="131" t="s">
        <v>524</v>
      </c>
      <c r="F3" s="131"/>
      <c r="G3" s="131"/>
      <c r="H3" s="131"/>
      <c r="I3" s="131"/>
      <c r="J3" s="131"/>
      <c r="K3" s="131"/>
      <c r="L3" s="131"/>
      <c r="M3" s="131"/>
      <c r="N3" s="123" t="s">
        <v>9</v>
      </c>
      <c r="O3" s="123"/>
      <c r="P3" s="123"/>
      <c r="Q3" s="123"/>
      <c r="R3" s="123"/>
      <c r="S3" s="123"/>
      <c r="T3" s="123"/>
      <c r="U3" s="123"/>
      <c r="V3" s="123"/>
      <c r="W3" s="128" t="s">
        <v>16</v>
      </c>
      <c r="X3" s="119" t="s">
        <v>15</v>
      </c>
      <c r="Y3" s="122" t="s">
        <v>42</v>
      </c>
      <c r="Z3" s="123"/>
      <c r="AA3" s="124"/>
      <c r="AB3" s="122" t="s">
        <v>524</v>
      </c>
      <c r="AC3" s="123"/>
      <c r="AD3" s="123"/>
      <c r="AE3" s="123"/>
      <c r="AF3" s="123"/>
      <c r="AG3" s="123"/>
      <c r="AH3" s="123"/>
      <c r="AI3" s="123"/>
      <c r="AJ3" s="123"/>
      <c r="AK3" s="122" t="s">
        <v>9</v>
      </c>
      <c r="AL3" s="123"/>
      <c r="AM3" s="123"/>
      <c r="AN3" s="123"/>
      <c r="AO3" s="123"/>
      <c r="AP3" s="123"/>
      <c r="AQ3" s="123"/>
      <c r="AR3" s="123"/>
      <c r="AS3" s="123"/>
      <c r="AT3" s="128" t="s">
        <v>16</v>
      </c>
      <c r="AU3" s="119" t="s">
        <v>15</v>
      </c>
      <c r="AV3" s="122" t="s">
        <v>42</v>
      </c>
      <c r="AW3" s="123"/>
      <c r="AX3" s="124"/>
      <c r="AY3" s="122" t="s">
        <v>524</v>
      </c>
      <c r="AZ3" s="123"/>
      <c r="BA3" s="123"/>
      <c r="BB3" s="123"/>
      <c r="BC3" s="123"/>
      <c r="BD3" s="123"/>
      <c r="BE3" s="123"/>
      <c r="BF3" s="123"/>
      <c r="BG3" s="123"/>
      <c r="BH3" s="122" t="s">
        <v>9</v>
      </c>
      <c r="BI3" s="123"/>
      <c r="BJ3" s="123"/>
      <c r="BK3" s="123"/>
      <c r="BL3" s="123"/>
      <c r="BM3" s="123"/>
      <c r="BN3" s="123"/>
      <c r="BO3" s="123"/>
      <c r="BP3" s="123"/>
      <c r="BQ3" s="128" t="s">
        <v>16</v>
      </c>
      <c r="BR3" s="119" t="s">
        <v>15</v>
      </c>
      <c r="BS3" s="122" t="s">
        <v>42</v>
      </c>
      <c r="BT3" s="123"/>
      <c r="BU3" s="124"/>
      <c r="BV3" s="122" t="s">
        <v>524</v>
      </c>
      <c r="BW3" s="123"/>
      <c r="BX3" s="123"/>
      <c r="BY3" s="123"/>
      <c r="BZ3" s="123"/>
      <c r="CA3" s="123"/>
      <c r="CB3" s="123"/>
      <c r="CC3" s="123"/>
      <c r="CD3" s="123"/>
      <c r="CE3" s="122" t="s">
        <v>9</v>
      </c>
      <c r="CF3" s="123"/>
      <c r="CG3" s="123"/>
      <c r="CH3" s="123"/>
      <c r="CI3" s="123"/>
      <c r="CJ3" s="123"/>
      <c r="CK3" s="123"/>
      <c r="CL3" s="123"/>
      <c r="CM3" s="123"/>
      <c r="CN3" s="128" t="s">
        <v>16</v>
      </c>
      <c r="CO3" s="119" t="s">
        <v>15</v>
      </c>
      <c r="CP3" s="122" t="s">
        <v>42</v>
      </c>
      <c r="CQ3" s="123"/>
      <c r="CR3" s="124"/>
      <c r="CS3" s="122" t="s">
        <v>524</v>
      </c>
      <c r="CT3" s="123"/>
      <c r="CU3" s="123"/>
      <c r="CV3" s="123"/>
      <c r="CW3" s="123"/>
      <c r="CX3" s="123"/>
      <c r="CY3" s="123"/>
      <c r="CZ3" s="123"/>
      <c r="DA3" s="123"/>
      <c r="DB3" s="122" t="s">
        <v>9</v>
      </c>
      <c r="DC3" s="123"/>
      <c r="DD3" s="123"/>
      <c r="DE3" s="123"/>
      <c r="DF3" s="123"/>
      <c r="DG3" s="123"/>
      <c r="DH3" s="123"/>
      <c r="DI3" s="123"/>
      <c r="DJ3" s="123"/>
      <c r="DK3" s="128" t="s">
        <v>16</v>
      </c>
    </row>
    <row r="4" spans="1:115" ht="20.100000000000001" customHeight="1">
      <c r="A4" s="120"/>
      <c r="B4" s="132"/>
      <c r="C4" s="132"/>
      <c r="D4" s="132"/>
      <c r="E4" s="132" t="s">
        <v>55</v>
      </c>
      <c r="F4" s="132"/>
      <c r="G4" s="132"/>
      <c r="H4" s="132" t="s">
        <v>518</v>
      </c>
      <c r="I4" s="132"/>
      <c r="J4" s="132"/>
      <c r="K4" s="132" t="s">
        <v>6</v>
      </c>
      <c r="L4" s="132"/>
      <c r="M4" s="132"/>
      <c r="N4" s="116" t="s">
        <v>497</v>
      </c>
      <c r="O4" s="116"/>
      <c r="P4" s="117"/>
      <c r="Q4" s="115" t="s">
        <v>498</v>
      </c>
      <c r="R4" s="116"/>
      <c r="S4" s="117"/>
      <c r="T4" s="115" t="s">
        <v>6</v>
      </c>
      <c r="U4" s="116"/>
      <c r="V4" s="117"/>
      <c r="W4" s="129"/>
      <c r="X4" s="120"/>
      <c r="Y4" s="125"/>
      <c r="Z4" s="126"/>
      <c r="AA4" s="127"/>
      <c r="AB4" s="115" t="s">
        <v>55</v>
      </c>
      <c r="AC4" s="116"/>
      <c r="AD4" s="117"/>
      <c r="AE4" s="115" t="s">
        <v>518</v>
      </c>
      <c r="AF4" s="116"/>
      <c r="AG4" s="117"/>
      <c r="AH4" s="115" t="s">
        <v>529</v>
      </c>
      <c r="AI4" s="116"/>
      <c r="AJ4" s="117"/>
      <c r="AK4" s="115" t="s">
        <v>497</v>
      </c>
      <c r="AL4" s="116"/>
      <c r="AM4" s="117"/>
      <c r="AN4" s="115" t="s">
        <v>498</v>
      </c>
      <c r="AO4" s="116"/>
      <c r="AP4" s="117"/>
      <c r="AQ4" s="115" t="s">
        <v>6</v>
      </c>
      <c r="AR4" s="116"/>
      <c r="AS4" s="117"/>
      <c r="AT4" s="129"/>
      <c r="AU4" s="120"/>
      <c r="AV4" s="125"/>
      <c r="AW4" s="126"/>
      <c r="AX4" s="127"/>
      <c r="AY4" s="115" t="s">
        <v>55</v>
      </c>
      <c r="AZ4" s="116"/>
      <c r="BA4" s="117"/>
      <c r="BB4" s="115" t="s">
        <v>518</v>
      </c>
      <c r="BC4" s="116"/>
      <c r="BD4" s="117"/>
      <c r="BE4" s="115" t="s">
        <v>6</v>
      </c>
      <c r="BF4" s="116"/>
      <c r="BG4" s="117"/>
      <c r="BH4" s="115" t="s">
        <v>497</v>
      </c>
      <c r="BI4" s="116"/>
      <c r="BJ4" s="117"/>
      <c r="BK4" s="115" t="s">
        <v>498</v>
      </c>
      <c r="BL4" s="116"/>
      <c r="BM4" s="117"/>
      <c r="BN4" s="115" t="s">
        <v>6</v>
      </c>
      <c r="BO4" s="116"/>
      <c r="BP4" s="117"/>
      <c r="BQ4" s="129"/>
      <c r="BR4" s="120"/>
      <c r="BS4" s="125"/>
      <c r="BT4" s="126"/>
      <c r="BU4" s="127"/>
      <c r="BV4" s="115" t="s">
        <v>55</v>
      </c>
      <c r="BW4" s="116"/>
      <c r="BX4" s="117"/>
      <c r="BY4" s="115" t="s">
        <v>518</v>
      </c>
      <c r="BZ4" s="116"/>
      <c r="CA4" s="117"/>
      <c r="CB4" s="115" t="s">
        <v>6</v>
      </c>
      <c r="CC4" s="116"/>
      <c r="CD4" s="117"/>
      <c r="CE4" s="115" t="s">
        <v>497</v>
      </c>
      <c r="CF4" s="116"/>
      <c r="CG4" s="117"/>
      <c r="CH4" s="115" t="s">
        <v>498</v>
      </c>
      <c r="CI4" s="116"/>
      <c r="CJ4" s="117"/>
      <c r="CK4" s="115" t="s">
        <v>6</v>
      </c>
      <c r="CL4" s="116"/>
      <c r="CM4" s="117"/>
      <c r="CN4" s="129"/>
      <c r="CO4" s="120"/>
      <c r="CP4" s="125"/>
      <c r="CQ4" s="126"/>
      <c r="CR4" s="127"/>
      <c r="CS4" s="115" t="s">
        <v>55</v>
      </c>
      <c r="CT4" s="116"/>
      <c r="CU4" s="117"/>
      <c r="CV4" s="115" t="s">
        <v>518</v>
      </c>
      <c r="CW4" s="116"/>
      <c r="CX4" s="117"/>
      <c r="CY4" s="115" t="s">
        <v>6</v>
      </c>
      <c r="CZ4" s="116"/>
      <c r="DA4" s="117"/>
      <c r="DB4" s="115" t="s">
        <v>497</v>
      </c>
      <c r="DC4" s="116"/>
      <c r="DD4" s="117"/>
      <c r="DE4" s="115" t="s">
        <v>498</v>
      </c>
      <c r="DF4" s="116"/>
      <c r="DG4" s="117"/>
      <c r="DH4" s="115" t="s">
        <v>6</v>
      </c>
      <c r="DI4" s="116"/>
      <c r="DJ4" s="117"/>
      <c r="DK4" s="129"/>
    </row>
    <row r="5" spans="1:115" ht="20.100000000000001" customHeight="1">
      <c r="A5" s="121"/>
      <c r="B5" s="62" t="s">
        <v>538</v>
      </c>
      <c r="C5" s="64" t="s">
        <v>5</v>
      </c>
      <c r="D5" s="65" t="s">
        <v>539</v>
      </c>
      <c r="E5" s="62" t="s">
        <v>538</v>
      </c>
      <c r="F5" s="64" t="s">
        <v>5</v>
      </c>
      <c r="G5" s="65" t="s">
        <v>539</v>
      </c>
      <c r="H5" s="62" t="s">
        <v>538</v>
      </c>
      <c r="I5" s="64" t="s">
        <v>5</v>
      </c>
      <c r="J5" s="65" t="s">
        <v>539</v>
      </c>
      <c r="K5" s="62" t="s">
        <v>538</v>
      </c>
      <c r="L5" s="64" t="s">
        <v>5</v>
      </c>
      <c r="M5" s="65" t="s">
        <v>539</v>
      </c>
      <c r="N5" s="62" t="s">
        <v>17</v>
      </c>
      <c r="O5" s="64" t="s">
        <v>5</v>
      </c>
      <c r="P5" s="65" t="s">
        <v>7</v>
      </c>
      <c r="Q5" s="62" t="s">
        <v>17</v>
      </c>
      <c r="R5" s="64" t="s">
        <v>5</v>
      </c>
      <c r="S5" s="65" t="s">
        <v>7</v>
      </c>
      <c r="T5" s="62" t="s">
        <v>17</v>
      </c>
      <c r="U5" s="64" t="s">
        <v>5</v>
      </c>
      <c r="V5" s="65" t="s">
        <v>7</v>
      </c>
      <c r="W5" s="130"/>
      <c r="X5" s="121"/>
      <c r="Y5" s="112" t="s">
        <v>17</v>
      </c>
      <c r="Z5" s="64" t="s">
        <v>5</v>
      </c>
      <c r="AA5" s="65" t="s">
        <v>7</v>
      </c>
      <c r="AB5" s="113" t="s">
        <v>17</v>
      </c>
      <c r="AC5" s="64" t="s">
        <v>5</v>
      </c>
      <c r="AD5" s="65" t="s">
        <v>7</v>
      </c>
      <c r="AE5" s="113" t="s">
        <v>17</v>
      </c>
      <c r="AF5" s="64" t="s">
        <v>5</v>
      </c>
      <c r="AG5" s="65" t="s">
        <v>7</v>
      </c>
      <c r="AH5" s="113" t="s">
        <v>17</v>
      </c>
      <c r="AI5" s="64" t="s">
        <v>5</v>
      </c>
      <c r="AJ5" s="65" t="s">
        <v>7</v>
      </c>
      <c r="AK5" s="113" t="s">
        <v>17</v>
      </c>
      <c r="AL5" s="64" t="s">
        <v>5</v>
      </c>
      <c r="AM5" s="65" t="s">
        <v>7</v>
      </c>
      <c r="AN5" s="113" t="s">
        <v>17</v>
      </c>
      <c r="AO5" s="64" t="s">
        <v>5</v>
      </c>
      <c r="AP5" s="65" t="s">
        <v>7</v>
      </c>
      <c r="AQ5" s="113" t="s">
        <v>17</v>
      </c>
      <c r="AR5" s="64" t="s">
        <v>5</v>
      </c>
      <c r="AS5" s="65" t="s">
        <v>7</v>
      </c>
      <c r="AT5" s="130"/>
      <c r="AU5" s="121"/>
      <c r="AV5" s="63" t="s">
        <v>17</v>
      </c>
      <c r="AW5" s="64" t="s">
        <v>5</v>
      </c>
      <c r="AX5" s="65" t="s">
        <v>7</v>
      </c>
      <c r="AY5" s="62" t="s">
        <v>17</v>
      </c>
      <c r="AZ5" s="64" t="s">
        <v>5</v>
      </c>
      <c r="BA5" s="65" t="s">
        <v>7</v>
      </c>
      <c r="BB5" s="62" t="s">
        <v>17</v>
      </c>
      <c r="BC5" s="64" t="s">
        <v>5</v>
      </c>
      <c r="BD5" s="65" t="s">
        <v>7</v>
      </c>
      <c r="BE5" s="62" t="s">
        <v>17</v>
      </c>
      <c r="BF5" s="64" t="s">
        <v>5</v>
      </c>
      <c r="BG5" s="65" t="s">
        <v>7</v>
      </c>
      <c r="BH5" s="62" t="s">
        <v>17</v>
      </c>
      <c r="BI5" s="64" t="s">
        <v>5</v>
      </c>
      <c r="BJ5" s="65" t="s">
        <v>7</v>
      </c>
      <c r="BK5" s="62" t="s">
        <v>17</v>
      </c>
      <c r="BL5" s="64" t="s">
        <v>5</v>
      </c>
      <c r="BM5" s="65" t="s">
        <v>7</v>
      </c>
      <c r="BN5" s="62" t="s">
        <v>17</v>
      </c>
      <c r="BO5" s="64" t="s">
        <v>5</v>
      </c>
      <c r="BP5" s="65" t="s">
        <v>7</v>
      </c>
      <c r="BQ5" s="130"/>
      <c r="BR5" s="121"/>
      <c r="BS5" s="63" t="s">
        <v>17</v>
      </c>
      <c r="BT5" s="64" t="s">
        <v>5</v>
      </c>
      <c r="BU5" s="65" t="s">
        <v>7</v>
      </c>
      <c r="BV5" s="62" t="s">
        <v>17</v>
      </c>
      <c r="BW5" s="64" t="s">
        <v>5</v>
      </c>
      <c r="BX5" s="65" t="s">
        <v>7</v>
      </c>
      <c r="BY5" s="62" t="s">
        <v>17</v>
      </c>
      <c r="BZ5" s="64" t="s">
        <v>5</v>
      </c>
      <c r="CA5" s="65" t="s">
        <v>7</v>
      </c>
      <c r="CB5" s="62" t="s">
        <v>17</v>
      </c>
      <c r="CC5" s="64" t="s">
        <v>5</v>
      </c>
      <c r="CD5" s="65" t="s">
        <v>7</v>
      </c>
      <c r="CE5" s="62" t="s">
        <v>17</v>
      </c>
      <c r="CF5" s="64" t="s">
        <v>5</v>
      </c>
      <c r="CG5" s="65" t="s">
        <v>7</v>
      </c>
      <c r="CH5" s="62" t="s">
        <v>17</v>
      </c>
      <c r="CI5" s="64" t="s">
        <v>5</v>
      </c>
      <c r="CJ5" s="65" t="s">
        <v>7</v>
      </c>
      <c r="CK5" s="62" t="s">
        <v>17</v>
      </c>
      <c r="CL5" s="64" t="s">
        <v>5</v>
      </c>
      <c r="CM5" s="65" t="s">
        <v>7</v>
      </c>
      <c r="CN5" s="130"/>
      <c r="CO5" s="121"/>
      <c r="CP5" s="63" t="s">
        <v>17</v>
      </c>
      <c r="CQ5" s="64" t="s">
        <v>5</v>
      </c>
      <c r="CR5" s="65" t="s">
        <v>7</v>
      </c>
      <c r="CS5" s="62" t="s">
        <v>17</v>
      </c>
      <c r="CT5" s="64" t="s">
        <v>5</v>
      </c>
      <c r="CU5" s="65" t="s">
        <v>7</v>
      </c>
      <c r="CV5" s="62" t="s">
        <v>17</v>
      </c>
      <c r="CW5" s="64" t="s">
        <v>5</v>
      </c>
      <c r="CX5" s="65" t="s">
        <v>7</v>
      </c>
      <c r="CY5" s="62" t="s">
        <v>17</v>
      </c>
      <c r="CZ5" s="64" t="s">
        <v>5</v>
      </c>
      <c r="DA5" s="65" t="s">
        <v>7</v>
      </c>
      <c r="DB5" s="62" t="s">
        <v>17</v>
      </c>
      <c r="DC5" s="64" t="s">
        <v>5</v>
      </c>
      <c r="DD5" s="65" t="s">
        <v>7</v>
      </c>
      <c r="DE5" s="62" t="s">
        <v>17</v>
      </c>
      <c r="DF5" s="64" t="s">
        <v>5</v>
      </c>
      <c r="DG5" s="65" t="s">
        <v>7</v>
      </c>
      <c r="DH5" s="62" t="s">
        <v>17</v>
      </c>
      <c r="DI5" s="64" t="s">
        <v>5</v>
      </c>
      <c r="DJ5" s="65" t="s">
        <v>7</v>
      </c>
      <c r="DK5" s="130"/>
    </row>
    <row r="6" spans="1:115" ht="20.100000000000001" customHeight="1">
      <c r="A6" s="66" t="s">
        <v>521</v>
      </c>
      <c r="B6" s="67">
        <f>SUM(B7:B26)</f>
        <v>248</v>
      </c>
      <c r="C6" s="68" t="s">
        <v>537</v>
      </c>
      <c r="D6" s="69">
        <f>SUM(D7:D26)</f>
        <v>82224</v>
      </c>
      <c r="E6" s="67">
        <f>SUM(E7:E26)</f>
        <v>42</v>
      </c>
      <c r="F6" s="68" t="s">
        <v>537</v>
      </c>
      <c r="G6" s="69">
        <f>SUM(G7:G26)</f>
        <v>43037</v>
      </c>
      <c r="H6" s="67">
        <f>SUM(H7:H26)</f>
        <v>13</v>
      </c>
      <c r="I6" s="68" t="s">
        <v>537</v>
      </c>
      <c r="J6" s="69">
        <f>SUM(J7:J26)</f>
        <v>1796</v>
      </c>
      <c r="K6" s="67">
        <f>SUM(K7:K26)</f>
        <v>55</v>
      </c>
      <c r="L6" s="68" t="s">
        <v>537</v>
      </c>
      <c r="M6" s="69">
        <f>SUM(M7:M26)</f>
        <v>44833</v>
      </c>
      <c r="N6" s="67">
        <f>SUM(N7:N26)</f>
        <v>99</v>
      </c>
      <c r="O6" s="68" t="s">
        <v>18</v>
      </c>
      <c r="P6" s="69">
        <f>SUM(P7:P26)</f>
        <v>23641</v>
      </c>
      <c r="Q6" s="67">
        <f>SUM(Q7:Q26)</f>
        <v>94</v>
      </c>
      <c r="R6" s="68" t="s">
        <v>18</v>
      </c>
      <c r="S6" s="69">
        <f>SUM(S7:S26)</f>
        <v>13750</v>
      </c>
      <c r="T6" s="67">
        <f>SUM(T7:T26)</f>
        <v>193</v>
      </c>
      <c r="U6" s="68" t="s">
        <v>18</v>
      </c>
      <c r="V6" s="69">
        <f>SUM(V7:V26)</f>
        <v>37391</v>
      </c>
      <c r="W6" s="70"/>
      <c r="X6" s="66" t="s">
        <v>6</v>
      </c>
      <c r="Y6" s="67"/>
      <c r="Z6" s="68"/>
      <c r="AA6" s="69"/>
      <c r="AB6" s="67"/>
      <c r="AC6" s="68"/>
      <c r="AD6" s="69"/>
      <c r="AE6" s="67"/>
      <c r="AF6" s="68"/>
      <c r="AG6" s="69"/>
      <c r="AH6" s="67"/>
      <c r="AI6" s="68"/>
      <c r="AJ6" s="69"/>
      <c r="AK6" s="67"/>
      <c r="AL6" s="68"/>
      <c r="AM6" s="69"/>
      <c r="AN6" s="67"/>
      <c r="AO6" s="68"/>
      <c r="AP6" s="69"/>
      <c r="AQ6" s="67"/>
      <c r="AR6" s="68"/>
      <c r="AS6" s="69"/>
      <c r="AT6" s="70"/>
      <c r="AU6" s="66" t="s">
        <v>6</v>
      </c>
      <c r="AV6" s="67"/>
      <c r="AW6" s="68"/>
      <c r="AX6" s="69"/>
      <c r="AY6" s="67"/>
      <c r="AZ6" s="68"/>
      <c r="BA6" s="69"/>
      <c r="BB6" s="67"/>
      <c r="BC6" s="68"/>
      <c r="BD6" s="69"/>
      <c r="BE6" s="67"/>
      <c r="BF6" s="68"/>
      <c r="BG6" s="69"/>
      <c r="BH6" s="67"/>
      <c r="BI6" s="68"/>
      <c r="BJ6" s="69"/>
      <c r="BK6" s="67"/>
      <c r="BL6" s="68"/>
      <c r="BM6" s="69"/>
      <c r="BN6" s="67"/>
      <c r="BO6" s="68"/>
      <c r="BP6" s="69"/>
      <c r="BQ6" s="70"/>
      <c r="BR6" s="66" t="s">
        <v>6</v>
      </c>
      <c r="BS6" s="67">
        <f>SUM(BS7:BS26)</f>
        <v>30</v>
      </c>
      <c r="BT6" s="68" t="s">
        <v>18</v>
      </c>
      <c r="BU6" s="69">
        <f>SUM(BU7:BU26)</f>
        <v>41096</v>
      </c>
      <c r="BV6" s="67">
        <f>SUM(BV7:BV26)</f>
        <v>4</v>
      </c>
      <c r="BW6" s="68" t="s">
        <v>18</v>
      </c>
      <c r="BX6" s="69">
        <f>SUM(BX7:BX26)</f>
        <v>25369</v>
      </c>
      <c r="BY6" s="67">
        <f>SUM(BY7:BY26)</f>
        <v>5</v>
      </c>
      <c r="BZ6" s="68" t="s">
        <v>18</v>
      </c>
      <c r="CA6" s="69">
        <f>SUM(CA7:CA26)</f>
        <v>729</v>
      </c>
      <c r="CB6" s="67">
        <f>SUM(CB7:CB26)</f>
        <v>9</v>
      </c>
      <c r="CC6" s="68" t="s">
        <v>18</v>
      </c>
      <c r="CD6" s="69">
        <f>SUM(CD7:CD26)</f>
        <v>26098</v>
      </c>
      <c r="CE6" s="67">
        <f>SUM(CE7:CE26)</f>
        <v>21</v>
      </c>
      <c r="CF6" s="68" t="s">
        <v>18</v>
      </c>
      <c r="CG6" s="69">
        <f>SUM(CG7:CG26)</f>
        <v>14998</v>
      </c>
      <c r="CH6" s="67">
        <f>SUM(CH7:CH26)</f>
        <v>0</v>
      </c>
      <c r="CI6" s="68" t="s">
        <v>18</v>
      </c>
      <c r="CJ6" s="69">
        <f>SUM(CJ7:CJ26)</f>
        <v>0</v>
      </c>
      <c r="CK6" s="67">
        <f>SUM(CK7:CK26)</f>
        <v>21</v>
      </c>
      <c r="CL6" s="68" t="s">
        <v>18</v>
      </c>
      <c r="CM6" s="69">
        <f>SUM(CM7:CM26)</f>
        <v>14998</v>
      </c>
      <c r="CN6" s="70"/>
      <c r="CO6" s="66" t="s">
        <v>6</v>
      </c>
      <c r="CP6" s="67">
        <f>SUM(CP7:CP26)</f>
        <v>218</v>
      </c>
      <c r="CQ6" s="68" t="s">
        <v>18</v>
      </c>
      <c r="CR6" s="69">
        <f>SUM(CR7:CR26)</f>
        <v>41128</v>
      </c>
      <c r="CS6" s="67">
        <f>SUM(CS7:CS26)</f>
        <v>38</v>
      </c>
      <c r="CT6" s="68" t="s">
        <v>18</v>
      </c>
      <c r="CU6" s="69">
        <f>SUM(CU7:CU26)</f>
        <v>17668</v>
      </c>
      <c r="CV6" s="67">
        <f>SUM(CV7:CV26)</f>
        <v>8</v>
      </c>
      <c r="CW6" s="68" t="s">
        <v>18</v>
      </c>
      <c r="CX6" s="69">
        <f>SUM(CX7:CX26)</f>
        <v>1067</v>
      </c>
      <c r="CY6" s="67">
        <f>SUM(CY7:CY26)</f>
        <v>46</v>
      </c>
      <c r="CZ6" s="68" t="s">
        <v>18</v>
      </c>
      <c r="DA6" s="69">
        <f>SUM(DA7:DA26)</f>
        <v>18735</v>
      </c>
      <c r="DB6" s="67">
        <f>SUM(DB7:DB26)</f>
        <v>78</v>
      </c>
      <c r="DC6" s="68" t="s">
        <v>18</v>
      </c>
      <c r="DD6" s="69">
        <f>SUM(DD7:DD26)</f>
        <v>8643</v>
      </c>
      <c r="DE6" s="67">
        <f>SUM(DE7:DE26)</f>
        <v>94</v>
      </c>
      <c r="DF6" s="68" t="s">
        <v>18</v>
      </c>
      <c r="DG6" s="69">
        <f>SUM(DG7:DG26)</f>
        <v>13750</v>
      </c>
      <c r="DH6" s="67">
        <f>SUM(DH7:DH26)</f>
        <v>172</v>
      </c>
      <c r="DI6" s="68" t="s">
        <v>18</v>
      </c>
      <c r="DJ6" s="69">
        <f>SUM(DJ7:DJ26)</f>
        <v>22393</v>
      </c>
      <c r="DK6" s="70"/>
    </row>
    <row r="7" spans="1:115" ht="20.100000000000001" customHeight="1">
      <c r="A7" s="11" t="s">
        <v>0</v>
      </c>
      <c r="B7" s="42">
        <f>K7+T7</f>
        <v>19</v>
      </c>
      <c r="C7" s="35"/>
      <c r="D7" s="45">
        <f>M7+V7</f>
        <v>3826</v>
      </c>
      <c r="E7" s="42">
        <f>AB7+AY7+BV7+CS7</f>
        <v>0</v>
      </c>
      <c r="F7" s="35" t="s">
        <v>5</v>
      </c>
      <c r="G7" s="41">
        <f>AD7+BA7+BX7+CU7</f>
        <v>0</v>
      </c>
      <c r="H7" s="36">
        <f t="shared" ref="H7:H26" si="0">AE7+BB7+BY7+CV7</f>
        <v>0</v>
      </c>
      <c r="I7" s="35" t="s">
        <v>5</v>
      </c>
      <c r="J7" s="59">
        <f t="shared" ref="J7:J26" si="1">AG7+BD7+CA7+CX7</f>
        <v>0</v>
      </c>
      <c r="K7" s="42">
        <f t="shared" ref="K7:K26" si="2">AH7+BE7+CB7+CY7</f>
        <v>0</v>
      </c>
      <c r="L7" s="35" t="s">
        <v>5</v>
      </c>
      <c r="M7" s="41">
        <f t="shared" ref="M7:M26" si="3">AJ7+BG7+CD7+DA7</f>
        <v>0</v>
      </c>
      <c r="N7" s="75">
        <f t="shared" ref="N7:N26" si="4">AK7+BH7+CE7+DB7</f>
        <v>19</v>
      </c>
      <c r="O7" s="35" t="s">
        <v>5</v>
      </c>
      <c r="P7" s="41">
        <f t="shared" ref="P7:P26" si="5">AM7+BJ7+CG7+DD7</f>
        <v>3826</v>
      </c>
      <c r="Q7" s="36">
        <f t="shared" ref="Q7:Q26" si="6">AN7+BK7+CH7+DE7</f>
        <v>0</v>
      </c>
      <c r="R7" s="35" t="s">
        <v>5</v>
      </c>
      <c r="S7" s="59">
        <f t="shared" ref="S7:S26" si="7">AP7+BM7+CJ7+DG7</f>
        <v>0</v>
      </c>
      <c r="T7" s="42">
        <f t="shared" ref="T7:T26" si="8">AQ7+BN7+CK7+DH7</f>
        <v>19</v>
      </c>
      <c r="U7" s="35" t="s">
        <v>5</v>
      </c>
      <c r="V7" s="41">
        <f t="shared" ref="V7:V26" si="9">AS7+BP7+CM7+DJ7</f>
        <v>3826</v>
      </c>
      <c r="W7" s="38"/>
      <c r="X7" s="11" t="s">
        <v>0</v>
      </c>
      <c r="Y7" s="42"/>
      <c r="Z7" s="35"/>
      <c r="AA7" s="45"/>
      <c r="AB7" s="42"/>
      <c r="AC7" s="35"/>
      <c r="AD7" s="41"/>
      <c r="AE7" s="36"/>
      <c r="AF7" s="35"/>
      <c r="AG7" s="59"/>
      <c r="AH7" s="42"/>
      <c r="AI7" s="35"/>
      <c r="AJ7" s="41"/>
      <c r="AK7" s="42"/>
      <c r="AL7" s="35"/>
      <c r="AM7" s="41"/>
      <c r="AN7" s="36"/>
      <c r="AO7" s="35"/>
      <c r="AP7" s="59"/>
      <c r="AQ7" s="42"/>
      <c r="AR7" s="35"/>
      <c r="AS7" s="41"/>
      <c r="AT7" s="38"/>
      <c r="AU7" s="11" t="s">
        <v>0</v>
      </c>
      <c r="AV7" s="42"/>
      <c r="AW7" s="35"/>
      <c r="AX7" s="45"/>
      <c r="AY7" s="42"/>
      <c r="AZ7" s="35"/>
      <c r="BA7" s="41"/>
      <c r="BB7" s="36"/>
      <c r="BC7" s="35"/>
      <c r="BD7" s="59"/>
      <c r="BE7" s="42"/>
      <c r="BF7" s="35"/>
      <c r="BG7" s="41"/>
      <c r="BH7" s="42"/>
      <c r="BI7" s="35"/>
      <c r="BJ7" s="41"/>
      <c r="BK7" s="36"/>
      <c r="BL7" s="35"/>
      <c r="BM7" s="59"/>
      <c r="BN7" s="42"/>
      <c r="BO7" s="35"/>
      <c r="BP7" s="41"/>
      <c r="BQ7" s="38"/>
      <c r="BR7" s="11" t="s">
        <v>0</v>
      </c>
      <c r="BS7" s="42">
        <f>CB7+CK7</f>
        <v>7</v>
      </c>
      <c r="BT7" s="35" t="s">
        <v>5</v>
      </c>
      <c r="BU7" s="45">
        <f>CD7+CM7</f>
        <v>2478</v>
      </c>
      <c r="BV7" s="42">
        <f>편입용지조서!T7</f>
        <v>0</v>
      </c>
      <c r="BW7" s="35" t="s">
        <v>5</v>
      </c>
      <c r="BX7" s="41">
        <f>편입용지조서!V7</f>
        <v>0</v>
      </c>
      <c r="BY7" s="36">
        <f>편입용지조서!W7</f>
        <v>0</v>
      </c>
      <c r="BZ7" s="35" t="s">
        <v>5</v>
      </c>
      <c r="CA7" s="59">
        <f>편입용지조서!Y7</f>
        <v>0</v>
      </c>
      <c r="CB7" s="42">
        <f>편입용지조서!Z7</f>
        <v>0</v>
      </c>
      <c r="CC7" s="35" t="s">
        <v>5</v>
      </c>
      <c r="CD7" s="41">
        <f>편입용지조서!AB7</f>
        <v>0</v>
      </c>
      <c r="CE7" s="42">
        <f>편입용지조서!AC7</f>
        <v>7</v>
      </c>
      <c r="CF7" s="35" t="s">
        <v>5</v>
      </c>
      <c r="CG7" s="41">
        <f>편입용지조서!AE7</f>
        <v>2478</v>
      </c>
      <c r="CH7" s="36">
        <f>편입용지조서!AF7</f>
        <v>0</v>
      </c>
      <c r="CI7" s="35" t="s">
        <v>5</v>
      </c>
      <c r="CJ7" s="59">
        <f>편입용지조서!AH7</f>
        <v>0</v>
      </c>
      <c r="CK7" s="42">
        <f>편입용지조서!AI7</f>
        <v>7</v>
      </c>
      <c r="CL7" s="35" t="s">
        <v>5</v>
      </c>
      <c r="CM7" s="41">
        <f>편입용지조서!AK7</f>
        <v>2478</v>
      </c>
      <c r="CN7" s="38"/>
      <c r="CO7" s="11" t="s">
        <v>0</v>
      </c>
      <c r="CP7" s="42">
        <f>CY7+DH7</f>
        <v>12</v>
      </c>
      <c r="CQ7" s="35" t="s">
        <v>5</v>
      </c>
      <c r="CR7" s="45">
        <f>DA7+DJ7</f>
        <v>1348</v>
      </c>
      <c r="CS7" s="42">
        <f>'편입용지조서(4)'!T7</f>
        <v>0</v>
      </c>
      <c r="CT7" s="35" t="s">
        <v>5</v>
      </c>
      <c r="CU7" s="41">
        <f>'편입용지조서(4)'!V7</f>
        <v>0</v>
      </c>
      <c r="CV7" s="42">
        <f>'편입용지조서(4)'!W7</f>
        <v>0</v>
      </c>
      <c r="CW7" s="35" t="s">
        <v>5</v>
      </c>
      <c r="CX7" s="41">
        <f>'편입용지조서(4)'!Y7</f>
        <v>0</v>
      </c>
      <c r="CY7" s="42">
        <f>'편입용지조서(4)'!Z7</f>
        <v>0</v>
      </c>
      <c r="CZ7" s="35" t="s">
        <v>5</v>
      </c>
      <c r="DA7" s="41">
        <f>'편입용지조서(4)'!AB7</f>
        <v>0</v>
      </c>
      <c r="DB7" s="42">
        <f>'편입용지조서(4)'!AC7</f>
        <v>12</v>
      </c>
      <c r="DC7" s="35" t="s">
        <v>5</v>
      </c>
      <c r="DD7" s="41">
        <f>'편입용지조서(4)'!AE7</f>
        <v>1348</v>
      </c>
      <c r="DE7" s="42">
        <f>'편입용지조서(4)'!AF7</f>
        <v>0</v>
      </c>
      <c r="DF7" s="35" t="s">
        <v>5</v>
      </c>
      <c r="DG7" s="41">
        <f>'편입용지조서(4)'!AH7</f>
        <v>0</v>
      </c>
      <c r="DH7" s="42">
        <f>'편입용지조서(4)'!AI7</f>
        <v>12</v>
      </c>
      <c r="DI7" s="35" t="s">
        <v>5</v>
      </c>
      <c r="DJ7" s="41">
        <f>'편입용지조서(4)'!AK7</f>
        <v>1348</v>
      </c>
      <c r="DK7" s="38"/>
    </row>
    <row r="8" spans="1:115" ht="20.100000000000001" customHeight="1">
      <c r="A8" s="12" t="s">
        <v>1</v>
      </c>
      <c r="B8" s="48">
        <f t="shared" ref="B8:B26" si="10">K8+T8</f>
        <v>67</v>
      </c>
      <c r="C8" s="13" t="s">
        <v>5</v>
      </c>
      <c r="D8" s="46">
        <f t="shared" ref="D8:D26" si="11">M8+V8</f>
        <v>9039</v>
      </c>
      <c r="E8" s="48">
        <f t="shared" ref="E8:E26" si="12">AB8+AY8+BV8+CS8</f>
        <v>8</v>
      </c>
      <c r="F8" s="13" t="s">
        <v>5</v>
      </c>
      <c r="G8" s="43">
        <f t="shared" ref="G8:G26" si="13">AD8+BA8+BX8+CU8</f>
        <v>425</v>
      </c>
      <c r="H8" s="71">
        <f t="shared" si="0"/>
        <v>4</v>
      </c>
      <c r="I8" s="13" t="s">
        <v>5</v>
      </c>
      <c r="J8" s="60">
        <f t="shared" si="1"/>
        <v>865</v>
      </c>
      <c r="K8" s="48">
        <f t="shared" si="2"/>
        <v>12</v>
      </c>
      <c r="L8" s="13" t="s">
        <v>5</v>
      </c>
      <c r="M8" s="43">
        <f t="shared" si="3"/>
        <v>1290</v>
      </c>
      <c r="N8" s="74">
        <f t="shared" si="4"/>
        <v>52</v>
      </c>
      <c r="O8" s="13" t="s">
        <v>5</v>
      </c>
      <c r="P8" s="43">
        <f t="shared" si="5"/>
        <v>7654</v>
      </c>
      <c r="Q8" s="71">
        <f t="shared" si="6"/>
        <v>3</v>
      </c>
      <c r="R8" s="13" t="s">
        <v>5</v>
      </c>
      <c r="S8" s="60">
        <f t="shared" si="7"/>
        <v>95</v>
      </c>
      <c r="T8" s="48">
        <f t="shared" si="8"/>
        <v>55</v>
      </c>
      <c r="U8" s="13" t="s">
        <v>5</v>
      </c>
      <c r="V8" s="43">
        <f t="shared" si="9"/>
        <v>7749</v>
      </c>
      <c r="W8" s="14"/>
      <c r="X8" s="12" t="s">
        <v>1</v>
      </c>
      <c r="Y8" s="48"/>
      <c r="Z8" s="13"/>
      <c r="AA8" s="46"/>
      <c r="AB8" s="48"/>
      <c r="AC8" s="13"/>
      <c r="AD8" s="43"/>
      <c r="AE8" s="71"/>
      <c r="AF8" s="13"/>
      <c r="AG8" s="60"/>
      <c r="AH8" s="48"/>
      <c r="AI8" s="13"/>
      <c r="AJ8" s="43"/>
      <c r="AK8" s="48"/>
      <c r="AL8" s="13"/>
      <c r="AM8" s="43"/>
      <c r="AN8" s="71"/>
      <c r="AO8" s="13"/>
      <c r="AP8" s="60"/>
      <c r="AQ8" s="48"/>
      <c r="AR8" s="13"/>
      <c r="AS8" s="43"/>
      <c r="AT8" s="14"/>
      <c r="AU8" s="12" t="s">
        <v>1</v>
      </c>
      <c r="AV8" s="48"/>
      <c r="AW8" s="13"/>
      <c r="AX8" s="46"/>
      <c r="AY8" s="48"/>
      <c r="AZ8" s="13"/>
      <c r="BA8" s="43"/>
      <c r="BB8" s="71"/>
      <c r="BC8" s="13"/>
      <c r="BD8" s="60"/>
      <c r="BE8" s="48"/>
      <c r="BF8" s="13"/>
      <c r="BG8" s="43"/>
      <c r="BH8" s="48"/>
      <c r="BI8" s="13"/>
      <c r="BJ8" s="43"/>
      <c r="BK8" s="71"/>
      <c r="BL8" s="13"/>
      <c r="BM8" s="60"/>
      <c r="BN8" s="48"/>
      <c r="BO8" s="13"/>
      <c r="BP8" s="43"/>
      <c r="BQ8" s="14"/>
      <c r="BR8" s="12" t="s">
        <v>1</v>
      </c>
      <c r="BS8" s="48">
        <f t="shared" ref="BS8:BS26" si="14">CB8+CK8</f>
        <v>2</v>
      </c>
      <c r="BT8" s="13" t="s">
        <v>5</v>
      </c>
      <c r="BU8" s="46">
        <f t="shared" ref="BU8:BU26" si="15">CD8+CM8</f>
        <v>1051</v>
      </c>
      <c r="BV8" s="48">
        <f>편입용지조서!T8</f>
        <v>0</v>
      </c>
      <c r="BW8" s="13" t="s">
        <v>5</v>
      </c>
      <c r="BX8" s="43">
        <f>편입용지조서!V8</f>
        <v>0</v>
      </c>
      <c r="BY8" s="71">
        <f>편입용지조서!W8</f>
        <v>0</v>
      </c>
      <c r="BZ8" s="13" t="s">
        <v>5</v>
      </c>
      <c r="CA8" s="60">
        <f>편입용지조서!Y8</f>
        <v>0</v>
      </c>
      <c r="CB8" s="48">
        <f>편입용지조서!Z8</f>
        <v>0</v>
      </c>
      <c r="CC8" s="13" t="s">
        <v>5</v>
      </c>
      <c r="CD8" s="43">
        <f>편입용지조서!AB8</f>
        <v>0</v>
      </c>
      <c r="CE8" s="48">
        <f>편입용지조서!AC8</f>
        <v>2</v>
      </c>
      <c r="CF8" s="13" t="s">
        <v>5</v>
      </c>
      <c r="CG8" s="43">
        <f>편입용지조서!AE8</f>
        <v>1051</v>
      </c>
      <c r="CH8" s="71">
        <f>편입용지조서!AF8</f>
        <v>0</v>
      </c>
      <c r="CI8" s="13" t="s">
        <v>5</v>
      </c>
      <c r="CJ8" s="60">
        <f>편입용지조서!AH8</f>
        <v>0</v>
      </c>
      <c r="CK8" s="48">
        <f>편입용지조서!AI8</f>
        <v>2</v>
      </c>
      <c r="CL8" s="13" t="s">
        <v>5</v>
      </c>
      <c r="CM8" s="43">
        <f>편입용지조서!AK8</f>
        <v>1051</v>
      </c>
      <c r="CN8" s="14"/>
      <c r="CO8" s="12" t="s">
        <v>1</v>
      </c>
      <c r="CP8" s="48">
        <f t="shared" ref="CP8:CP26" si="16">CY8+DH8</f>
        <v>65</v>
      </c>
      <c r="CQ8" s="13" t="s">
        <v>5</v>
      </c>
      <c r="CR8" s="46">
        <f t="shared" ref="CR8:CR26" si="17">DA8+DJ8</f>
        <v>7988</v>
      </c>
      <c r="CS8" s="48">
        <f>'편입용지조서(4)'!T8</f>
        <v>8</v>
      </c>
      <c r="CT8" s="13" t="s">
        <v>5</v>
      </c>
      <c r="CU8" s="43">
        <f>'편입용지조서(4)'!V8</f>
        <v>425</v>
      </c>
      <c r="CV8" s="48">
        <f>'편입용지조서(4)'!W8</f>
        <v>4</v>
      </c>
      <c r="CW8" s="13" t="s">
        <v>5</v>
      </c>
      <c r="CX8" s="43">
        <f>'편입용지조서(4)'!Y8</f>
        <v>865</v>
      </c>
      <c r="CY8" s="48">
        <f>'편입용지조서(4)'!Z8</f>
        <v>12</v>
      </c>
      <c r="CZ8" s="13" t="s">
        <v>5</v>
      </c>
      <c r="DA8" s="43">
        <f>'편입용지조서(4)'!AB8</f>
        <v>1290</v>
      </c>
      <c r="DB8" s="48">
        <f>'편입용지조서(4)'!AC8</f>
        <v>50</v>
      </c>
      <c r="DC8" s="13" t="s">
        <v>5</v>
      </c>
      <c r="DD8" s="43">
        <f>'편입용지조서(4)'!AE8</f>
        <v>6603</v>
      </c>
      <c r="DE8" s="48">
        <f>'편입용지조서(4)'!AF8</f>
        <v>3</v>
      </c>
      <c r="DF8" s="13" t="s">
        <v>5</v>
      </c>
      <c r="DG8" s="43">
        <f>'편입용지조서(4)'!AH8</f>
        <v>95</v>
      </c>
      <c r="DH8" s="48">
        <f>'편입용지조서(4)'!AI8</f>
        <v>53</v>
      </c>
      <c r="DI8" s="13" t="s">
        <v>5</v>
      </c>
      <c r="DJ8" s="43">
        <f>'편입용지조서(4)'!AK8</f>
        <v>6698</v>
      </c>
      <c r="DK8" s="14"/>
    </row>
    <row r="9" spans="1:115" ht="20.100000000000001" customHeight="1">
      <c r="A9" s="12" t="s">
        <v>638</v>
      </c>
      <c r="B9" s="48">
        <f t="shared" si="10"/>
        <v>7</v>
      </c>
      <c r="C9" s="13" t="s">
        <v>5</v>
      </c>
      <c r="D9" s="46">
        <f t="shared" si="11"/>
        <v>10253</v>
      </c>
      <c r="E9" s="48">
        <f t="shared" si="12"/>
        <v>0</v>
      </c>
      <c r="F9" s="13" t="s">
        <v>5</v>
      </c>
      <c r="G9" s="43">
        <f t="shared" si="13"/>
        <v>0</v>
      </c>
      <c r="H9" s="71">
        <f t="shared" si="0"/>
        <v>2</v>
      </c>
      <c r="I9" s="13" t="s">
        <v>5</v>
      </c>
      <c r="J9" s="60">
        <f t="shared" si="1"/>
        <v>297</v>
      </c>
      <c r="K9" s="48">
        <f t="shared" si="2"/>
        <v>2</v>
      </c>
      <c r="L9" s="13" t="s">
        <v>5</v>
      </c>
      <c r="M9" s="43">
        <f t="shared" si="3"/>
        <v>297</v>
      </c>
      <c r="N9" s="74">
        <f t="shared" si="4"/>
        <v>5</v>
      </c>
      <c r="O9" s="13" t="s">
        <v>5</v>
      </c>
      <c r="P9" s="43">
        <f t="shared" si="5"/>
        <v>9956</v>
      </c>
      <c r="Q9" s="71">
        <f t="shared" si="6"/>
        <v>0</v>
      </c>
      <c r="R9" s="13" t="s">
        <v>5</v>
      </c>
      <c r="S9" s="60">
        <f t="shared" si="7"/>
        <v>0</v>
      </c>
      <c r="T9" s="48">
        <f t="shared" si="8"/>
        <v>5</v>
      </c>
      <c r="U9" s="13" t="s">
        <v>5</v>
      </c>
      <c r="V9" s="43">
        <f t="shared" si="9"/>
        <v>9956</v>
      </c>
      <c r="W9" s="14"/>
      <c r="X9" s="12" t="s">
        <v>19</v>
      </c>
      <c r="Y9" s="48"/>
      <c r="Z9" s="13"/>
      <c r="AA9" s="46"/>
      <c r="AB9" s="48"/>
      <c r="AC9" s="13"/>
      <c r="AD9" s="43"/>
      <c r="AE9" s="71"/>
      <c r="AF9" s="13"/>
      <c r="AG9" s="60"/>
      <c r="AH9" s="48"/>
      <c r="AI9" s="13"/>
      <c r="AJ9" s="43"/>
      <c r="AK9" s="48"/>
      <c r="AL9" s="13"/>
      <c r="AM9" s="43"/>
      <c r="AN9" s="71"/>
      <c r="AO9" s="13"/>
      <c r="AP9" s="60"/>
      <c r="AQ9" s="48"/>
      <c r="AR9" s="13"/>
      <c r="AS9" s="43"/>
      <c r="AT9" s="14"/>
      <c r="AU9" s="12" t="s">
        <v>19</v>
      </c>
      <c r="AV9" s="48"/>
      <c r="AW9" s="13"/>
      <c r="AX9" s="46"/>
      <c r="AY9" s="48"/>
      <c r="AZ9" s="13"/>
      <c r="BA9" s="43"/>
      <c r="BB9" s="71"/>
      <c r="BC9" s="13"/>
      <c r="BD9" s="60"/>
      <c r="BE9" s="48"/>
      <c r="BF9" s="13"/>
      <c r="BG9" s="43"/>
      <c r="BH9" s="48"/>
      <c r="BI9" s="13"/>
      <c r="BJ9" s="43"/>
      <c r="BK9" s="71"/>
      <c r="BL9" s="13"/>
      <c r="BM9" s="60"/>
      <c r="BN9" s="48"/>
      <c r="BO9" s="13"/>
      <c r="BP9" s="43"/>
      <c r="BQ9" s="14"/>
      <c r="BR9" s="12" t="s">
        <v>19</v>
      </c>
      <c r="BS9" s="48">
        <f t="shared" si="14"/>
        <v>7</v>
      </c>
      <c r="BT9" s="13" t="s">
        <v>5</v>
      </c>
      <c r="BU9" s="46">
        <f t="shared" si="15"/>
        <v>10253</v>
      </c>
      <c r="BV9" s="48">
        <f>편입용지조서!T9</f>
        <v>0</v>
      </c>
      <c r="BW9" s="13" t="s">
        <v>5</v>
      </c>
      <c r="BX9" s="43">
        <f>편입용지조서!V9</f>
        <v>0</v>
      </c>
      <c r="BY9" s="71">
        <f>편입용지조서!W9</f>
        <v>2</v>
      </c>
      <c r="BZ9" s="13" t="s">
        <v>5</v>
      </c>
      <c r="CA9" s="60">
        <f>편입용지조서!Y9</f>
        <v>297</v>
      </c>
      <c r="CB9" s="48">
        <f>편입용지조서!Z9</f>
        <v>2</v>
      </c>
      <c r="CC9" s="13" t="s">
        <v>5</v>
      </c>
      <c r="CD9" s="43">
        <f>편입용지조서!AB9</f>
        <v>297</v>
      </c>
      <c r="CE9" s="48">
        <f>편입용지조서!AC9</f>
        <v>5</v>
      </c>
      <c r="CF9" s="13" t="s">
        <v>5</v>
      </c>
      <c r="CG9" s="43">
        <f>편입용지조서!AE9</f>
        <v>9956</v>
      </c>
      <c r="CH9" s="71">
        <f>편입용지조서!AF9</f>
        <v>0</v>
      </c>
      <c r="CI9" s="13" t="s">
        <v>5</v>
      </c>
      <c r="CJ9" s="60">
        <f>편입용지조서!AH9</f>
        <v>0</v>
      </c>
      <c r="CK9" s="48">
        <f>편입용지조서!AI9</f>
        <v>5</v>
      </c>
      <c r="CL9" s="13" t="s">
        <v>5</v>
      </c>
      <c r="CM9" s="43">
        <f>편입용지조서!AK9</f>
        <v>9956</v>
      </c>
      <c r="CN9" s="14"/>
      <c r="CO9" s="12" t="s">
        <v>19</v>
      </c>
      <c r="CP9" s="48">
        <f t="shared" si="16"/>
        <v>0</v>
      </c>
      <c r="CQ9" s="13" t="s">
        <v>5</v>
      </c>
      <c r="CR9" s="46">
        <f t="shared" si="17"/>
        <v>0</v>
      </c>
      <c r="CS9" s="48">
        <f>'편입용지조서(4)'!T9</f>
        <v>0</v>
      </c>
      <c r="CT9" s="13" t="s">
        <v>5</v>
      </c>
      <c r="CU9" s="43">
        <f>'편입용지조서(4)'!V9</f>
        <v>0</v>
      </c>
      <c r="CV9" s="48">
        <f>'편입용지조서(4)'!W9</f>
        <v>0</v>
      </c>
      <c r="CW9" s="13" t="s">
        <v>5</v>
      </c>
      <c r="CX9" s="43">
        <f>'편입용지조서(4)'!Y9</f>
        <v>0</v>
      </c>
      <c r="CY9" s="48">
        <f>'편입용지조서(4)'!Z9</f>
        <v>0</v>
      </c>
      <c r="CZ9" s="13" t="s">
        <v>5</v>
      </c>
      <c r="DA9" s="43">
        <f>'편입용지조서(4)'!AB9</f>
        <v>0</v>
      </c>
      <c r="DB9" s="48">
        <f>'편입용지조서(4)'!AC9</f>
        <v>0</v>
      </c>
      <c r="DC9" s="13" t="s">
        <v>5</v>
      </c>
      <c r="DD9" s="43">
        <f>'편입용지조서(4)'!AE9</f>
        <v>0</v>
      </c>
      <c r="DE9" s="48">
        <f>'편입용지조서(4)'!AF9</f>
        <v>0</v>
      </c>
      <c r="DF9" s="13" t="s">
        <v>5</v>
      </c>
      <c r="DG9" s="43">
        <f>'편입용지조서(4)'!AH9</f>
        <v>0</v>
      </c>
      <c r="DH9" s="48">
        <f>'편입용지조서(4)'!AI9</f>
        <v>0</v>
      </c>
      <c r="DI9" s="13" t="s">
        <v>5</v>
      </c>
      <c r="DJ9" s="43">
        <f>'편입용지조서(4)'!AK9</f>
        <v>0</v>
      </c>
      <c r="DK9" s="14"/>
    </row>
    <row r="10" spans="1:115" ht="20.100000000000001" customHeight="1">
      <c r="A10" s="12" t="s">
        <v>639</v>
      </c>
      <c r="B10" s="48">
        <f t="shared" si="10"/>
        <v>8</v>
      </c>
      <c r="C10" s="13" t="s">
        <v>5</v>
      </c>
      <c r="D10" s="46">
        <f t="shared" si="11"/>
        <v>541</v>
      </c>
      <c r="E10" s="48">
        <f t="shared" si="12"/>
        <v>0</v>
      </c>
      <c r="F10" s="13" t="s">
        <v>5</v>
      </c>
      <c r="G10" s="43">
        <f t="shared" si="13"/>
        <v>0</v>
      </c>
      <c r="H10" s="71">
        <f t="shared" si="0"/>
        <v>1</v>
      </c>
      <c r="I10" s="13" t="s">
        <v>5</v>
      </c>
      <c r="J10" s="60">
        <f t="shared" si="1"/>
        <v>26</v>
      </c>
      <c r="K10" s="48">
        <f t="shared" si="2"/>
        <v>1</v>
      </c>
      <c r="L10" s="13" t="s">
        <v>5</v>
      </c>
      <c r="M10" s="43">
        <f t="shared" si="3"/>
        <v>26</v>
      </c>
      <c r="N10" s="74">
        <f t="shared" si="4"/>
        <v>7</v>
      </c>
      <c r="O10" s="13" t="s">
        <v>5</v>
      </c>
      <c r="P10" s="43">
        <f t="shared" si="5"/>
        <v>515</v>
      </c>
      <c r="Q10" s="71">
        <f t="shared" si="6"/>
        <v>0</v>
      </c>
      <c r="R10" s="13" t="s">
        <v>5</v>
      </c>
      <c r="S10" s="60">
        <f t="shared" si="7"/>
        <v>0</v>
      </c>
      <c r="T10" s="48">
        <f t="shared" si="8"/>
        <v>7</v>
      </c>
      <c r="U10" s="13" t="s">
        <v>5</v>
      </c>
      <c r="V10" s="43">
        <f t="shared" si="9"/>
        <v>515</v>
      </c>
      <c r="W10" s="14"/>
      <c r="X10" s="12" t="s">
        <v>8</v>
      </c>
      <c r="Y10" s="48"/>
      <c r="Z10" s="13"/>
      <c r="AA10" s="46"/>
      <c r="AB10" s="48"/>
      <c r="AC10" s="13"/>
      <c r="AD10" s="43"/>
      <c r="AE10" s="71"/>
      <c r="AF10" s="13"/>
      <c r="AG10" s="60"/>
      <c r="AH10" s="48"/>
      <c r="AI10" s="13"/>
      <c r="AJ10" s="43"/>
      <c r="AK10" s="48"/>
      <c r="AL10" s="13"/>
      <c r="AM10" s="43"/>
      <c r="AN10" s="71"/>
      <c r="AO10" s="13"/>
      <c r="AP10" s="60"/>
      <c r="AQ10" s="48"/>
      <c r="AR10" s="13"/>
      <c r="AS10" s="43"/>
      <c r="AT10" s="14"/>
      <c r="AU10" s="12" t="s">
        <v>8</v>
      </c>
      <c r="AV10" s="48"/>
      <c r="AW10" s="13"/>
      <c r="AX10" s="46"/>
      <c r="AY10" s="48"/>
      <c r="AZ10" s="13"/>
      <c r="BA10" s="43"/>
      <c r="BB10" s="71"/>
      <c r="BC10" s="13"/>
      <c r="BD10" s="60"/>
      <c r="BE10" s="48"/>
      <c r="BF10" s="13"/>
      <c r="BG10" s="43"/>
      <c r="BH10" s="48"/>
      <c r="BI10" s="13"/>
      <c r="BJ10" s="43"/>
      <c r="BK10" s="71"/>
      <c r="BL10" s="13"/>
      <c r="BM10" s="60"/>
      <c r="BN10" s="48"/>
      <c r="BO10" s="13"/>
      <c r="BP10" s="43"/>
      <c r="BQ10" s="14"/>
      <c r="BR10" s="12" t="s">
        <v>8</v>
      </c>
      <c r="BS10" s="48">
        <f>CB10+CK10</f>
        <v>3</v>
      </c>
      <c r="BT10" s="13" t="s">
        <v>5</v>
      </c>
      <c r="BU10" s="46">
        <f>CD10+CM10</f>
        <v>385</v>
      </c>
      <c r="BV10" s="48">
        <f>편입용지조서!T10</f>
        <v>0</v>
      </c>
      <c r="BW10" s="13" t="s">
        <v>5</v>
      </c>
      <c r="BX10" s="43">
        <f>편입용지조서!V10</f>
        <v>0</v>
      </c>
      <c r="BY10" s="71">
        <f>편입용지조서!W10</f>
        <v>0</v>
      </c>
      <c r="BZ10" s="13" t="s">
        <v>5</v>
      </c>
      <c r="CA10" s="60">
        <f>편입용지조서!Y10</f>
        <v>0</v>
      </c>
      <c r="CB10" s="48">
        <f>편입용지조서!Z10</f>
        <v>0</v>
      </c>
      <c r="CC10" s="13" t="s">
        <v>5</v>
      </c>
      <c r="CD10" s="43">
        <f>편입용지조서!AB10</f>
        <v>0</v>
      </c>
      <c r="CE10" s="48">
        <f>편입용지조서!AC10</f>
        <v>3</v>
      </c>
      <c r="CF10" s="13" t="s">
        <v>5</v>
      </c>
      <c r="CG10" s="43">
        <f>편입용지조서!AE10</f>
        <v>385</v>
      </c>
      <c r="CH10" s="71">
        <f>편입용지조서!AF10</f>
        <v>0</v>
      </c>
      <c r="CI10" s="13" t="s">
        <v>5</v>
      </c>
      <c r="CJ10" s="60">
        <f>편입용지조서!AH10</f>
        <v>0</v>
      </c>
      <c r="CK10" s="48">
        <f>편입용지조서!AI10</f>
        <v>3</v>
      </c>
      <c r="CL10" s="13" t="s">
        <v>5</v>
      </c>
      <c r="CM10" s="43">
        <f>편입용지조서!AK10</f>
        <v>385</v>
      </c>
      <c r="CN10" s="14"/>
      <c r="CO10" s="12" t="s">
        <v>8</v>
      </c>
      <c r="CP10" s="48">
        <f t="shared" si="16"/>
        <v>5</v>
      </c>
      <c r="CQ10" s="13" t="s">
        <v>5</v>
      </c>
      <c r="CR10" s="46">
        <f t="shared" si="17"/>
        <v>156</v>
      </c>
      <c r="CS10" s="48">
        <f>'편입용지조서(4)'!T10</f>
        <v>0</v>
      </c>
      <c r="CT10" s="13" t="s">
        <v>5</v>
      </c>
      <c r="CU10" s="43">
        <f>'편입용지조서(4)'!V10</f>
        <v>0</v>
      </c>
      <c r="CV10" s="48">
        <f>'편입용지조서(4)'!W10</f>
        <v>1</v>
      </c>
      <c r="CW10" s="13" t="s">
        <v>5</v>
      </c>
      <c r="CX10" s="43">
        <f>'편입용지조서(4)'!Y10</f>
        <v>26</v>
      </c>
      <c r="CY10" s="48">
        <f>'편입용지조서(4)'!Z10</f>
        <v>1</v>
      </c>
      <c r="CZ10" s="13" t="s">
        <v>5</v>
      </c>
      <c r="DA10" s="43">
        <f>'편입용지조서(4)'!AB10</f>
        <v>26</v>
      </c>
      <c r="DB10" s="48">
        <f>'편입용지조서(4)'!AC10</f>
        <v>4</v>
      </c>
      <c r="DC10" s="13" t="s">
        <v>5</v>
      </c>
      <c r="DD10" s="43">
        <f>'편입용지조서(4)'!AE10</f>
        <v>130</v>
      </c>
      <c r="DE10" s="48">
        <f>'편입용지조서(4)'!AF10</f>
        <v>0</v>
      </c>
      <c r="DF10" s="13" t="s">
        <v>5</v>
      </c>
      <c r="DG10" s="43">
        <f>'편입용지조서(4)'!AH10</f>
        <v>0</v>
      </c>
      <c r="DH10" s="48">
        <f>'편입용지조서(4)'!AI10</f>
        <v>4</v>
      </c>
      <c r="DI10" s="13" t="s">
        <v>5</v>
      </c>
      <c r="DJ10" s="43">
        <f>'편입용지조서(4)'!AK10</f>
        <v>130</v>
      </c>
      <c r="DK10" s="14"/>
    </row>
    <row r="11" spans="1:115" ht="20.100000000000001" customHeight="1">
      <c r="A11" s="12" t="s">
        <v>640</v>
      </c>
      <c r="B11" s="48">
        <f t="shared" si="10"/>
        <v>15</v>
      </c>
      <c r="C11" s="13" t="s">
        <v>5</v>
      </c>
      <c r="D11" s="46">
        <f t="shared" si="11"/>
        <v>1960</v>
      </c>
      <c r="E11" s="48">
        <f t="shared" si="12"/>
        <v>8</v>
      </c>
      <c r="F11" s="13" t="s">
        <v>5</v>
      </c>
      <c r="G11" s="43">
        <f t="shared" si="13"/>
        <v>1409</v>
      </c>
      <c r="H11" s="71">
        <f t="shared" si="0"/>
        <v>5</v>
      </c>
      <c r="I11" s="13" t="s">
        <v>5</v>
      </c>
      <c r="J11" s="60">
        <f t="shared" si="1"/>
        <v>506</v>
      </c>
      <c r="K11" s="48">
        <f t="shared" si="2"/>
        <v>13</v>
      </c>
      <c r="L11" s="13" t="s">
        <v>5</v>
      </c>
      <c r="M11" s="43">
        <f t="shared" si="3"/>
        <v>1915</v>
      </c>
      <c r="N11" s="74">
        <f t="shared" si="4"/>
        <v>2</v>
      </c>
      <c r="O11" s="13" t="s">
        <v>5</v>
      </c>
      <c r="P11" s="43">
        <f t="shared" si="5"/>
        <v>45</v>
      </c>
      <c r="Q11" s="71">
        <f t="shared" si="6"/>
        <v>0</v>
      </c>
      <c r="R11" s="13" t="s">
        <v>5</v>
      </c>
      <c r="S11" s="60">
        <f t="shared" si="7"/>
        <v>0</v>
      </c>
      <c r="T11" s="48">
        <f t="shared" si="8"/>
        <v>2</v>
      </c>
      <c r="U11" s="13" t="s">
        <v>5</v>
      </c>
      <c r="V11" s="43">
        <f t="shared" si="9"/>
        <v>45</v>
      </c>
      <c r="W11" s="14"/>
      <c r="X11" s="12" t="s">
        <v>20</v>
      </c>
      <c r="Y11" s="48"/>
      <c r="Z11" s="13"/>
      <c r="AA11" s="46"/>
      <c r="AB11" s="48"/>
      <c r="AC11" s="13"/>
      <c r="AD11" s="43"/>
      <c r="AE11" s="71"/>
      <c r="AF11" s="13"/>
      <c r="AG11" s="60"/>
      <c r="AH11" s="48"/>
      <c r="AI11" s="13"/>
      <c r="AJ11" s="43"/>
      <c r="AK11" s="48"/>
      <c r="AL11" s="13"/>
      <c r="AM11" s="43"/>
      <c r="AN11" s="71"/>
      <c r="AO11" s="13"/>
      <c r="AP11" s="60"/>
      <c r="AQ11" s="48"/>
      <c r="AR11" s="13"/>
      <c r="AS11" s="43"/>
      <c r="AT11" s="14"/>
      <c r="AU11" s="12" t="s">
        <v>20</v>
      </c>
      <c r="AV11" s="48"/>
      <c r="AW11" s="13"/>
      <c r="AX11" s="46"/>
      <c r="AY11" s="48"/>
      <c r="AZ11" s="13"/>
      <c r="BA11" s="43"/>
      <c r="BB11" s="71"/>
      <c r="BC11" s="13"/>
      <c r="BD11" s="60"/>
      <c r="BE11" s="48"/>
      <c r="BF11" s="13"/>
      <c r="BG11" s="43"/>
      <c r="BH11" s="48"/>
      <c r="BI11" s="13"/>
      <c r="BJ11" s="43"/>
      <c r="BK11" s="71"/>
      <c r="BL11" s="13"/>
      <c r="BM11" s="60"/>
      <c r="BN11" s="48"/>
      <c r="BO11" s="13"/>
      <c r="BP11" s="43"/>
      <c r="BQ11" s="14"/>
      <c r="BR11" s="12" t="s">
        <v>20</v>
      </c>
      <c r="BS11" s="48">
        <f t="shared" si="14"/>
        <v>3</v>
      </c>
      <c r="BT11" s="13" t="s">
        <v>5</v>
      </c>
      <c r="BU11" s="46">
        <f t="shared" si="15"/>
        <v>403</v>
      </c>
      <c r="BV11" s="48">
        <f>편입용지조서!T11</f>
        <v>1</v>
      </c>
      <c r="BW11" s="13" t="s">
        <v>5</v>
      </c>
      <c r="BX11" s="43">
        <f>편입용지조서!V11</f>
        <v>73</v>
      </c>
      <c r="BY11" s="71">
        <f>편입용지조서!W11</f>
        <v>2</v>
      </c>
      <c r="BZ11" s="13" t="s">
        <v>5</v>
      </c>
      <c r="CA11" s="60">
        <f>편입용지조서!Y11</f>
        <v>330</v>
      </c>
      <c r="CB11" s="48">
        <f>편입용지조서!Z11</f>
        <v>3</v>
      </c>
      <c r="CC11" s="13" t="s">
        <v>5</v>
      </c>
      <c r="CD11" s="43">
        <f>편입용지조서!AB11</f>
        <v>403</v>
      </c>
      <c r="CE11" s="48">
        <f>편입용지조서!AC11</f>
        <v>0</v>
      </c>
      <c r="CF11" s="13" t="s">
        <v>5</v>
      </c>
      <c r="CG11" s="43">
        <f>편입용지조서!AE11</f>
        <v>0</v>
      </c>
      <c r="CH11" s="71">
        <f>편입용지조서!AF11</f>
        <v>0</v>
      </c>
      <c r="CI11" s="13" t="s">
        <v>5</v>
      </c>
      <c r="CJ11" s="60">
        <f>편입용지조서!AH11</f>
        <v>0</v>
      </c>
      <c r="CK11" s="48">
        <f>편입용지조서!AI11</f>
        <v>0</v>
      </c>
      <c r="CL11" s="13" t="s">
        <v>5</v>
      </c>
      <c r="CM11" s="43">
        <f>편입용지조서!AK11</f>
        <v>0</v>
      </c>
      <c r="CN11" s="14"/>
      <c r="CO11" s="12" t="s">
        <v>20</v>
      </c>
      <c r="CP11" s="48">
        <f t="shared" si="16"/>
        <v>12</v>
      </c>
      <c r="CQ11" s="13" t="s">
        <v>5</v>
      </c>
      <c r="CR11" s="46">
        <f t="shared" si="17"/>
        <v>1557</v>
      </c>
      <c r="CS11" s="48">
        <f>'편입용지조서(4)'!T11</f>
        <v>7</v>
      </c>
      <c r="CT11" s="13" t="s">
        <v>5</v>
      </c>
      <c r="CU11" s="43">
        <f>'편입용지조서(4)'!V11</f>
        <v>1336</v>
      </c>
      <c r="CV11" s="48">
        <f>'편입용지조서(4)'!W11</f>
        <v>3</v>
      </c>
      <c r="CW11" s="13" t="s">
        <v>5</v>
      </c>
      <c r="CX11" s="43">
        <f>'편입용지조서(4)'!Y11</f>
        <v>176</v>
      </c>
      <c r="CY11" s="48">
        <f>'편입용지조서(4)'!Z11</f>
        <v>10</v>
      </c>
      <c r="CZ11" s="13" t="s">
        <v>5</v>
      </c>
      <c r="DA11" s="43">
        <f>'편입용지조서(4)'!AB11</f>
        <v>1512</v>
      </c>
      <c r="DB11" s="48">
        <f>'편입용지조서(4)'!AC11</f>
        <v>2</v>
      </c>
      <c r="DC11" s="13" t="s">
        <v>5</v>
      </c>
      <c r="DD11" s="43">
        <f>'편입용지조서(4)'!AE11</f>
        <v>45</v>
      </c>
      <c r="DE11" s="48">
        <f>'편입용지조서(4)'!AF11</f>
        <v>0</v>
      </c>
      <c r="DF11" s="13" t="s">
        <v>5</v>
      </c>
      <c r="DG11" s="43">
        <f>'편입용지조서(4)'!AH11</f>
        <v>0</v>
      </c>
      <c r="DH11" s="48">
        <f>'편입용지조서(4)'!AI11</f>
        <v>2</v>
      </c>
      <c r="DI11" s="13" t="s">
        <v>5</v>
      </c>
      <c r="DJ11" s="43">
        <f>'편입용지조서(4)'!AK11</f>
        <v>45</v>
      </c>
      <c r="DK11" s="14"/>
    </row>
    <row r="12" spans="1:115" ht="20.100000000000001" customHeight="1">
      <c r="A12" s="12" t="s">
        <v>641</v>
      </c>
      <c r="B12" s="48">
        <f t="shared" si="10"/>
        <v>18</v>
      </c>
      <c r="C12" s="13" t="s">
        <v>5</v>
      </c>
      <c r="D12" s="46">
        <f t="shared" si="11"/>
        <v>27074</v>
      </c>
      <c r="E12" s="48">
        <f t="shared" si="12"/>
        <v>7</v>
      </c>
      <c r="F12" s="13" t="s">
        <v>5</v>
      </c>
      <c r="G12" s="43">
        <f t="shared" si="13"/>
        <v>25710</v>
      </c>
      <c r="H12" s="71">
        <f t="shared" si="0"/>
        <v>0</v>
      </c>
      <c r="I12" s="13" t="s">
        <v>5</v>
      </c>
      <c r="J12" s="60">
        <f t="shared" si="1"/>
        <v>0</v>
      </c>
      <c r="K12" s="48">
        <f t="shared" si="2"/>
        <v>7</v>
      </c>
      <c r="L12" s="13" t="s">
        <v>5</v>
      </c>
      <c r="M12" s="43">
        <f t="shared" si="3"/>
        <v>25710</v>
      </c>
      <c r="N12" s="74">
        <f t="shared" si="4"/>
        <v>9</v>
      </c>
      <c r="O12" s="13" t="s">
        <v>5</v>
      </c>
      <c r="P12" s="43">
        <f t="shared" si="5"/>
        <v>1284</v>
      </c>
      <c r="Q12" s="71">
        <f t="shared" si="6"/>
        <v>2</v>
      </c>
      <c r="R12" s="13" t="s">
        <v>5</v>
      </c>
      <c r="S12" s="60">
        <f t="shared" si="7"/>
        <v>80</v>
      </c>
      <c r="T12" s="48">
        <f t="shared" si="8"/>
        <v>11</v>
      </c>
      <c r="U12" s="13" t="s">
        <v>5</v>
      </c>
      <c r="V12" s="43">
        <f t="shared" si="9"/>
        <v>1364</v>
      </c>
      <c r="W12" s="14"/>
      <c r="X12" s="12" t="s">
        <v>4</v>
      </c>
      <c r="Y12" s="48"/>
      <c r="Z12" s="13"/>
      <c r="AA12" s="46"/>
      <c r="AB12" s="48"/>
      <c r="AC12" s="13"/>
      <c r="AD12" s="43"/>
      <c r="AE12" s="71"/>
      <c r="AF12" s="13"/>
      <c r="AG12" s="60"/>
      <c r="AH12" s="48"/>
      <c r="AI12" s="13"/>
      <c r="AJ12" s="43"/>
      <c r="AK12" s="48"/>
      <c r="AL12" s="13"/>
      <c r="AM12" s="43"/>
      <c r="AN12" s="71"/>
      <c r="AO12" s="13"/>
      <c r="AP12" s="60"/>
      <c r="AQ12" s="48"/>
      <c r="AR12" s="13"/>
      <c r="AS12" s="43"/>
      <c r="AT12" s="14"/>
      <c r="AU12" s="12" t="s">
        <v>4</v>
      </c>
      <c r="AV12" s="48"/>
      <c r="AW12" s="13"/>
      <c r="AX12" s="46"/>
      <c r="AY12" s="48"/>
      <c r="AZ12" s="13"/>
      <c r="BA12" s="43"/>
      <c r="BB12" s="71"/>
      <c r="BC12" s="13"/>
      <c r="BD12" s="60"/>
      <c r="BE12" s="48"/>
      <c r="BF12" s="13"/>
      <c r="BG12" s="43"/>
      <c r="BH12" s="48"/>
      <c r="BI12" s="13"/>
      <c r="BJ12" s="43"/>
      <c r="BK12" s="71"/>
      <c r="BL12" s="13"/>
      <c r="BM12" s="60"/>
      <c r="BN12" s="48"/>
      <c r="BO12" s="13"/>
      <c r="BP12" s="43"/>
      <c r="BQ12" s="14"/>
      <c r="BR12" s="12" t="s">
        <v>4</v>
      </c>
      <c r="BS12" s="48">
        <f t="shared" si="14"/>
        <v>3</v>
      </c>
      <c r="BT12" s="13" t="s">
        <v>5</v>
      </c>
      <c r="BU12" s="46">
        <f t="shared" si="15"/>
        <v>25792</v>
      </c>
      <c r="BV12" s="48">
        <f>편입용지조서!T12</f>
        <v>1</v>
      </c>
      <c r="BW12" s="13" t="s">
        <v>5</v>
      </c>
      <c r="BX12" s="43">
        <f>편입용지조서!V12</f>
        <v>24861</v>
      </c>
      <c r="BY12" s="71">
        <f>편입용지조서!W12</f>
        <v>0</v>
      </c>
      <c r="BZ12" s="13" t="s">
        <v>5</v>
      </c>
      <c r="CA12" s="60">
        <f>편입용지조서!Y12</f>
        <v>0</v>
      </c>
      <c r="CB12" s="48">
        <f>편입용지조서!Z12</f>
        <v>1</v>
      </c>
      <c r="CC12" s="13" t="s">
        <v>5</v>
      </c>
      <c r="CD12" s="43">
        <f>편입용지조서!AB12</f>
        <v>24861</v>
      </c>
      <c r="CE12" s="48">
        <f>편입용지조서!AC12</f>
        <v>2</v>
      </c>
      <c r="CF12" s="13" t="s">
        <v>5</v>
      </c>
      <c r="CG12" s="43">
        <f>편입용지조서!AE12</f>
        <v>931</v>
      </c>
      <c r="CH12" s="71">
        <f>편입용지조서!AF12</f>
        <v>0</v>
      </c>
      <c r="CI12" s="13" t="s">
        <v>5</v>
      </c>
      <c r="CJ12" s="60">
        <f>편입용지조서!AH12</f>
        <v>0</v>
      </c>
      <c r="CK12" s="48">
        <f>편입용지조서!AI12</f>
        <v>2</v>
      </c>
      <c r="CL12" s="13" t="s">
        <v>5</v>
      </c>
      <c r="CM12" s="43">
        <f>편입용지조서!AK12</f>
        <v>931</v>
      </c>
      <c r="CN12" s="14"/>
      <c r="CO12" s="12" t="s">
        <v>4</v>
      </c>
      <c r="CP12" s="48">
        <f t="shared" si="16"/>
        <v>15</v>
      </c>
      <c r="CQ12" s="13" t="s">
        <v>5</v>
      </c>
      <c r="CR12" s="46">
        <f t="shared" si="17"/>
        <v>1282</v>
      </c>
      <c r="CS12" s="48">
        <f>'편입용지조서(4)'!T12</f>
        <v>6</v>
      </c>
      <c r="CT12" s="13" t="s">
        <v>5</v>
      </c>
      <c r="CU12" s="43">
        <f>'편입용지조서(4)'!V12</f>
        <v>849</v>
      </c>
      <c r="CV12" s="48">
        <f>'편입용지조서(4)'!W12</f>
        <v>0</v>
      </c>
      <c r="CW12" s="13" t="s">
        <v>5</v>
      </c>
      <c r="CX12" s="43">
        <f>'편입용지조서(4)'!Y12</f>
        <v>0</v>
      </c>
      <c r="CY12" s="48">
        <f>'편입용지조서(4)'!Z12</f>
        <v>6</v>
      </c>
      <c r="CZ12" s="13" t="s">
        <v>5</v>
      </c>
      <c r="DA12" s="43">
        <f>'편입용지조서(4)'!AB12</f>
        <v>849</v>
      </c>
      <c r="DB12" s="48">
        <f>'편입용지조서(4)'!AC12</f>
        <v>7</v>
      </c>
      <c r="DC12" s="13" t="s">
        <v>5</v>
      </c>
      <c r="DD12" s="43">
        <f>'편입용지조서(4)'!AE12</f>
        <v>353</v>
      </c>
      <c r="DE12" s="48">
        <f>'편입용지조서(4)'!AF12</f>
        <v>2</v>
      </c>
      <c r="DF12" s="13" t="s">
        <v>5</v>
      </c>
      <c r="DG12" s="43">
        <f>'편입용지조서(4)'!AH12</f>
        <v>80</v>
      </c>
      <c r="DH12" s="48">
        <f>'편입용지조서(4)'!AI12</f>
        <v>9</v>
      </c>
      <c r="DI12" s="13" t="s">
        <v>5</v>
      </c>
      <c r="DJ12" s="43">
        <f>'편입용지조서(4)'!AK12</f>
        <v>433</v>
      </c>
      <c r="DK12" s="14"/>
    </row>
    <row r="13" spans="1:115" ht="20.100000000000001" customHeight="1">
      <c r="A13" s="12" t="s">
        <v>642</v>
      </c>
      <c r="B13" s="48">
        <f t="shared" si="10"/>
        <v>100</v>
      </c>
      <c r="C13" s="13" t="s">
        <v>5</v>
      </c>
      <c r="D13" s="46">
        <f t="shared" si="11"/>
        <v>17408</v>
      </c>
      <c r="E13" s="48">
        <f t="shared" si="12"/>
        <v>11</v>
      </c>
      <c r="F13" s="13" t="s">
        <v>5</v>
      </c>
      <c r="G13" s="43">
        <f t="shared" si="13"/>
        <v>3833</v>
      </c>
      <c r="H13" s="71">
        <f t="shared" si="0"/>
        <v>0</v>
      </c>
      <c r="I13" s="13" t="s">
        <v>5</v>
      </c>
      <c r="J13" s="60">
        <f t="shared" si="1"/>
        <v>0</v>
      </c>
      <c r="K13" s="48">
        <f t="shared" si="2"/>
        <v>11</v>
      </c>
      <c r="L13" s="13" t="s">
        <v>5</v>
      </c>
      <c r="M13" s="43">
        <f t="shared" si="3"/>
        <v>3833</v>
      </c>
      <c r="N13" s="74">
        <f t="shared" si="4"/>
        <v>0</v>
      </c>
      <c r="O13" s="13" t="s">
        <v>5</v>
      </c>
      <c r="P13" s="43">
        <f t="shared" si="5"/>
        <v>0</v>
      </c>
      <c r="Q13" s="71">
        <f t="shared" si="6"/>
        <v>89</v>
      </c>
      <c r="R13" s="13" t="s">
        <v>5</v>
      </c>
      <c r="S13" s="60">
        <f t="shared" si="7"/>
        <v>13575</v>
      </c>
      <c r="T13" s="48">
        <f t="shared" si="8"/>
        <v>89</v>
      </c>
      <c r="U13" s="13" t="s">
        <v>5</v>
      </c>
      <c r="V13" s="43">
        <f t="shared" si="9"/>
        <v>13575</v>
      </c>
      <c r="W13" s="14"/>
      <c r="X13" s="12" t="s">
        <v>21</v>
      </c>
      <c r="Y13" s="48"/>
      <c r="Z13" s="13"/>
      <c r="AA13" s="46"/>
      <c r="AB13" s="48"/>
      <c r="AC13" s="13"/>
      <c r="AD13" s="43"/>
      <c r="AE13" s="71"/>
      <c r="AF13" s="13"/>
      <c r="AG13" s="60"/>
      <c r="AH13" s="48"/>
      <c r="AI13" s="13"/>
      <c r="AJ13" s="43"/>
      <c r="AK13" s="48"/>
      <c r="AL13" s="13"/>
      <c r="AM13" s="43"/>
      <c r="AN13" s="71"/>
      <c r="AO13" s="13"/>
      <c r="AP13" s="60"/>
      <c r="AQ13" s="48"/>
      <c r="AR13" s="13"/>
      <c r="AS13" s="43"/>
      <c r="AT13" s="14"/>
      <c r="AU13" s="12" t="s">
        <v>21</v>
      </c>
      <c r="AV13" s="48"/>
      <c r="AW13" s="13"/>
      <c r="AX13" s="46"/>
      <c r="AY13" s="48"/>
      <c r="AZ13" s="13"/>
      <c r="BA13" s="43"/>
      <c r="BB13" s="71"/>
      <c r="BC13" s="13"/>
      <c r="BD13" s="60"/>
      <c r="BE13" s="48"/>
      <c r="BF13" s="13"/>
      <c r="BG13" s="43"/>
      <c r="BH13" s="48"/>
      <c r="BI13" s="13"/>
      <c r="BJ13" s="43"/>
      <c r="BK13" s="71"/>
      <c r="BL13" s="13"/>
      <c r="BM13" s="60"/>
      <c r="BN13" s="48"/>
      <c r="BO13" s="13"/>
      <c r="BP13" s="43"/>
      <c r="BQ13" s="14"/>
      <c r="BR13" s="12" t="s">
        <v>21</v>
      </c>
      <c r="BS13" s="48">
        <f t="shared" si="14"/>
        <v>2</v>
      </c>
      <c r="BT13" s="13" t="s">
        <v>5</v>
      </c>
      <c r="BU13" s="46">
        <f t="shared" si="15"/>
        <v>435</v>
      </c>
      <c r="BV13" s="48">
        <f>편입용지조서!T13</f>
        <v>2</v>
      </c>
      <c r="BW13" s="13" t="s">
        <v>5</v>
      </c>
      <c r="BX13" s="43">
        <f>편입용지조서!V13</f>
        <v>435</v>
      </c>
      <c r="BY13" s="71">
        <f>편입용지조서!W13</f>
        <v>0</v>
      </c>
      <c r="BZ13" s="13" t="s">
        <v>5</v>
      </c>
      <c r="CA13" s="60">
        <f>편입용지조서!Y13</f>
        <v>0</v>
      </c>
      <c r="CB13" s="48">
        <f>편입용지조서!Z13</f>
        <v>2</v>
      </c>
      <c r="CC13" s="13" t="s">
        <v>5</v>
      </c>
      <c r="CD13" s="43">
        <f>편입용지조서!AB13</f>
        <v>435</v>
      </c>
      <c r="CE13" s="48">
        <f>편입용지조서!AC13</f>
        <v>0</v>
      </c>
      <c r="CF13" s="13" t="s">
        <v>5</v>
      </c>
      <c r="CG13" s="43">
        <f>편입용지조서!AE13</f>
        <v>0</v>
      </c>
      <c r="CH13" s="71">
        <f>편입용지조서!AF13</f>
        <v>0</v>
      </c>
      <c r="CI13" s="13" t="s">
        <v>5</v>
      </c>
      <c r="CJ13" s="60">
        <f>편입용지조서!AH13</f>
        <v>0</v>
      </c>
      <c r="CK13" s="48">
        <f>편입용지조서!AI13</f>
        <v>0</v>
      </c>
      <c r="CL13" s="13" t="s">
        <v>5</v>
      </c>
      <c r="CM13" s="43">
        <f>편입용지조서!AK13</f>
        <v>0</v>
      </c>
      <c r="CN13" s="14"/>
      <c r="CO13" s="12" t="s">
        <v>21</v>
      </c>
      <c r="CP13" s="48">
        <f t="shared" si="16"/>
        <v>98</v>
      </c>
      <c r="CQ13" s="13" t="s">
        <v>5</v>
      </c>
      <c r="CR13" s="46">
        <f t="shared" si="17"/>
        <v>16973</v>
      </c>
      <c r="CS13" s="48">
        <f>'편입용지조서(4)'!T13</f>
        <v>9</v>
      </c>
      <c r="CT13" s="13" t="s">
        <v>5</v>
      </c>
      <c r="CU13" s="43">
        <f>'편입용지조서(4)'!V13</f>
        <v>3398</v>
      </c>
      <c r="CV13" s="48">
        <f>'편입용지조서(4)'!W13</f>
        <v>0</v>
      </c>
      <c r="CW13" s="13" t="s">
        <v>5</v>
      </c>
      <c r="CX13" s="43">
        <f>'편입용지조서(4)'!Y13</f>
        <v>0</v>
      </c>
      <c r="CY13" s="48">
        <f>'편입용지조서(4)'!Z13</f>
        <v>9</v>
      </c>
      <c r="CZ13" s="13" t="s">
        <v>5</v>
      </c>
      <c r="DA13" s="43">
        <f>'편입용지조서(4)'!AB13</f>
        <v>3398</v>
      </c>
      <c r="DB13" s="48">
        <f>'편입용지조서(4)'!AC13</f>
        <v>0</v>
      </c>
      <c r="DC13" s="13" t="s">
        <v>5</v>
      </c>
      <c r="DD13" s="43">
        <f>'편입용지조서(4)'!AE13</f>
        <v>0</v>
      </c>
      <c r="DE13" s="48">
        <f>'편입용지조서(4)'!AF13</f>
        <v>89</v>
      </c>
      <c r="DF13" s="13" t="s">
        <v>5</v>
      </c>
      <c r="DG13" s="43">
        <f>'편입용지조서(4)'!AH13</f>
        <v>13575</v>
      </c>
      <c r="DH13" s="48">
        <f>'편입용지조서(4)'!AI13</f>
        <v>89</v>
      </c>
      <c r="DI13" s="13" t="s">
        <v>5</v>
      </c>
      <c r="DJ13" s="43">
        <f>'편입용지조서(4)'!AK13</f>
        <v>13575</v>
      </c>
      <c r="DK13" s="14"/>
    </row>
    <row r="14" spans="1:115" ht="20.100000000000001" customHeight="1">
      <c r="A14" s="12" t="s">
        <v>643</v>
      </c>
      <c r="B14" s="48">
        <f t="shared" si="10"/>
        <v>7</v>
      </c>
      <c r="C14" s="13" t="s">
        <v>5</v>
      </c>
      <c r="D14" s="46">
        <f t="shared" si="11"/>
        <v>11400</v>
      </c>
      <c r="E14" s="48">
        <f t="shared" si="12"/>
        <v>6</v>
      </c>
      <c r="F14" s="13" t="s">
        <v>5</v>
      </c>
      <c r="G14" s="43">
        <f t="shared" si="13"/>
        <v>11379</v>
      </c>
      <c r="H14" s="71">
        <f t="shared" si="0"/>
        <v>0</v>
      </c>
      <c r="I14" s="13" t="s">
        <v>5</v>
      </c>
      <c r="J14" s="60">
        <f t="shared" si="1"/>
        <v>0</v>
      </c>
      <c r="K14" s="48">
        <f t="shared" si="2"/>
        <v>6</v>
      </c>
      <c r="L14" s="13" t="s">
        <v>5</v>
      </c>
      <c r="M14" s="43">
        <f t="shared" si="3"/>
        <v>11379</v>
      </c>
      <c r="N14" s="74">
        <f t="shared" si="4"/>
        <v>1</v>
      </c>
      <c r="O14" s="13" t="s">
        <v>5</v>
      </c>
      <c r="P14" s="43">
        <f t="shared" si="5"/>
        <v>21</v>
      </c>
      <c r="Q14" s="71">
        <f t="shared" si="6"/>
        <v>0</v>
      </c>
      <c r="R14" s="13" t="s">
        <v>5</v>
      </c>
      <c r="S14" s="60">
        <f t="shared" si="7"/>
        <v>0</v>
      </c>
      <c r="T14" s="48">
        <f t="shared" si="8"/>
        <v>1</v>
      </c>
      <c r="U14" s="13" t="s">
        <v>5</v>
      </c>
      <c r="V14" s="43">
        <f t="shared" si="9"/>
        <v>21</v>
      </c>
      <c r="W14" s="14"/>
      <c r="X14" s="12" t="s">
        <v>22</v>
      </c>
      <c r="Y14" s="48"/>
      <c r="Z14" s="13"/>
      <c r="AA14" s="46"/>
      <c r="AB14" s="48"/>
      <c r="AC14" s="13"/>
      <c r="AD14" s="43"/>
      <c r="AE14" s="71"/>
      <c r="AF14" s="13"/>
      <c r="AG14" s="60"/>
      <c r="AH14" s="48"/>
      <c r="AI14" s="13"/>
      <c r="AJ14" s="43"/>
      <c r="AK14" s="48"/>
      <c r="AL14" s="13"/>
      <c r="AM14" s="43"/>
      <c r="AN14" s="71"/>
      <c r="AO14" s="13"/>
      <c r="AP14" s="60"/>
      <c r="AQ14" s="48"/>
      <c r="AR14" s="13"/>
      <c r="AS14" s="43"/>
      <c r="AT14" s="14"/>
      <c r="AU14" s="12" t="s">
        <v>22</v>
      </c>
      <c r="AV14" s="48"/>
      <c r="AW14" s="13"/>
      <c r="AX14" s="46"/>
      <c r="AY14" s="48"/>
      <c r="AZ14" s="13"/>
      <c r="BA14" s="43"/>
      <c r="BB14" s="71"/>
      <c r="BC14" s="13"/>
      <c r="BD14" s="60"/>
      <c r="BE14" s="48"/>
      <c r="BF14" s="13"/>
      <c r="BG14" s="43"/>
      <c r="BH14" s="48"/>
      <c r="BI14" s="13"/>
      <c r="BJ14" s="43"/>
      <c r="BK14" s="71"/>
      <c r="BL14" s="13"/>
      <c r="BM14" s="60"/>
      <c r="BN14" s="48"/>
      <c r="BO14" s="13"/>
      <c r="BP14" s="43"/>
      <c r="BQ14" s="14"/>
      <c r="BR14" s="12" t="s">
        <v>22</v>
      </c>
      <c r="BS14" s="48">
        <f t="shared" si="14"/>
        <v>0</v>
      </c>
      <c r="BT14" s="13" t="s">
        <v>5</v>
      </c>
      <c r="BU14" s="46">
        <f t="shared" si="15"/>
        <v>0</v>
      </c>
      <c r="BV14" s="48">
        <f>편입용지조서!T14</f>
        <v>0</v>
      </c>
      <c r="BW14" s="13" t="s">
        <v>5</v>
      </c>
      <c r="BX14" s="43">
        <f>편입용지조서!V14</f>
        <v>0</v>
      </c>
      <c r="BY14" s="71">
        <f>편입용지조서!W14</f>
        <v>0</v>
      </c>
      <c r="BZ14" s="13" t="s">
        <v>5</v>
      </c>
      <c r="CA14" s="60">
        <f>편입용지조서!Y14</f>
        <v>0</v>
      </c>
      <c r="CB14" s="48">
        <f>편입용지조서!Z14</f>
        <v>0</v>
      </c>
      <c r="CC14" s="13" t="s">
        <v>5</v>
      </c>
      <c r="CD14" s="43">
        <f>편입용지조서!AB14</f>
        <v>0</v>
      </c>
      <c r="CE14" s="48">
        <f>편입용지조서!AC14</f>
        <v>0</v>
      </c>
      <c r="CF14" s="13" t="s">
        <v>5</v>
      </c>
      <c r="CG14" s="43">
        <f>편입용지조서!AE14</f>
        <v>0</v>
      </c>
      <c r="CH14" s="71">
        <f>편입용지조서!AF14</f>
        <v>0</v>
      </c>
      <c r="CI14" s="13" t="s">
        <v>5</v>
      </c>
      <c r="CJ14" s="60">
        <f>편입용지조서!AH14</f>
        <v>0</v>
      </c>
      <c r="CK14" s="48">
        <f>편입용지조서!AI14</f>
        <v>0</v>
      </c>
      <c r="CL14" s="13" t="s">
        <v>5</v>
      </c>
      <c r="CM14" s="43">
        <f>편입용지조서!AK14</f>
        <v>0</v>
      </c>
      <c r="CN14" s="14"/>
      <c r="CO14" s="12" t="s">
        <v>22</v>
      </c>
      <c r="CP14" s="48">
        <f t="shared" si="16"/>
        <v>7</v>
      </c>
      <c r="CQ14" s="13" t="s">
        <v>5</v>
      </c>
      <c r="CR14" s="46">
        <f t="shared" si="17"/>
        <v>11400</v>
      </c>
      <c r="CS14" s="48">
        <f>'편입용지조서(4)'!T14</f>
        <v>6</v>
      </c>
      <c r="CT14" s="13" t="s">
        <v>5</v>
      </c>
      <c r="CU14" s="43">
        <f>'편입용지조서(4)'!V14</f>
        <v>11379</v>
      </c>
      <c r="CV14" s="48">
        <f>'편입용지조서(4)'!W14</f>
        <v>0</v>
      </c>
      <c r="CW14" s="13" t="s">
        <v>5</v>
      </c>
      <c r="CX14" s="43">
        <f>'편입용지조서(4)'!Y14</f>
        <v>0</v>
      </c>
      <c r="CY14" s="48">
        <f>'편입용지조서(4)'!Z14</f>
        <v>6</v>
      </c>
      <c r="CZ14" s="13" t="s">
        <v>5</v>
      </c>
      <c r="DA14" s="43">
        <f>'편입용지조서(4)'!AB14</f>
        <v>11379</v>
      </c>
      <c r="DB14" s="48">
        <f>'편입용지조서(4)'!AC14</f>
        <v>1</v>
      </c>
      <c r="DC14" s="13" t="s">
        <v>5</v>
      </c>
      <c r="DD14" s="43">
        <f>'편입용지조서(4)'!AE14</f>
        <v>21</v>
      </c>
      <c r="DE14" s="48">
        <f>'편입용지조서(4)'!AF14</f>
        <v>0</v>
      </c>
      <c r="DF14" s="13" t="s">
        <v>5</v>
      </c>
      <c r="DG14" s="43">
        <f>'편입용지조서(4)'!AH14</f>
        <v>0</v>
      </c>
      <c r="DH14" s="48">
        <f>'편입용지조서(4)'!AI14</f>
        <v>1</v>
      </c>
      <c r="DI14" s="13" t="s">
        <v>5</v>
      </c>
      <c r="DJ14" s="43">
        <f>'편입용지조서(4)'!AK14</f>
        <v>21</v>
      </c>
      <c r="DK14" s="14"/>
    </row>
    <row r="15" spans="1:115" ht="20.100000000000001" customHeight="1">
      <c r="A15" s="12" t="s">
        <v>644</v>
      </c>
      <c r="B15" s="48">
        <f t="shared" si="10"/>
        <v>0</v>
      </c>
      <c r="C15" s="13" t="s">
        <v>5</v>
      </c>
      <c r="D15" s="46">
        <f t="shared" si="11"/>
        <v>0</v>
      </c>
      <c r="E15" s="48">
        <f t="shared" si="12"/>
        <v>0</v>
      </c>
      <c r="F15" s="13" t="s">
        <v>5</v>
      </c>
      <c r="G15" s="43">
        <f t="shared" si="13"/>
        <v>0</v>
      </c>
      <c r="H15" s="71">
        <f t="shared" si="0"/>
        <v>0</v>
      </c>
      <c r="I15" s="13" t="s">
        <v>5</v>
      </c>
      <c r="J15" s="60">
        <f t="shared" si="1"/>
        <v>0</v>
      </c>
      <c r="K15" s="48">
        <f t="shared" si="2"/>
        <v>0</v>
      </c>
      <c r="L15" s="13" t="s">
        <v>5</v>
      </c>
      <c r="M15" s="43">
        <f t="shared" si="3"/>
        <v>0</v>
      </c>
      <c r="N15" s="74">
        <f t="shared" si="4"/>
        <v>0</v>
      </c>
      <c r="O15" s="13" t="s">
        <v>5</v>
      </c>
      <c r="P15" s="43">
        <f t="shared" si="5"/>
        <v>0</v>
      </c>
      <c r="Q15" s="71">
        <f t="shared" si="6"/>
        <v>0</v>
      </c>
      <c r="R15" s="13" t="s">
        <v>5</v>
      </c>
      <c r="S15" s="60">
        <f t="shared" si="7"/>
        <v>0</v>
      </c>
      <c r="T15" s="48">
        <f t="shared" si="8"/>
        <v>0</v>
      </c>
      <c r="U15" s="13" t="s">
        <v>5</v>
      </c>
      <c r="V15" s="43">
        <f t="shared" si="9"/>
        <v>0</v>
      </c>
      <c r="W15" s="14"/>
      <c r="X15" s="12" t="s">
        <v>30</v>
      </c>
      <c r="Y15" s="48"/>
      <c r="Z15" s="13"/>
      <c r="AA15" s="46"/>
      <c r="AB15" s="48"/>
      <c r="AC15" s="13"/>
      <c r="AD15" s="43"/>
      <c r="AE15" s="71"/>
      <c r="AF15" s="13"/>
      <c r="AG15" s="60"/>
      <c r="AH15" s="48"/>
      <c r="AI15" s="13"/>
      <c r="AJ15" s="43"/>
      <c r="AK15" s="48"/>
      <c r="AL15" s="13"/>
      <c r="AM15" s="43"/>
      <c r="AN15" s="71"/>
      <c r="AO15" s="13"/>
      <c r="AP15" s="60"/>
      <c r="AQ15" s="48"/>
      <c r="AR15" s="13"/>
      <c r="AS15" s="43"/>
      <c r="AT15" s="14"/>
      <c r="AU15" s="12" t="s">
        <v>30</v>
      </c>
      <c r="AV15" s="48"/>
      <c r="AW15" s="13"/>
      <c r="AX15" s="46"/>
      <c r="AY15" s="48"/>
      <c r="AZ15" s="13"/>
      <c r="BA15" s="43"/>
      <c r="BB15" s="71"/>
      <c r="BC15" s="13"/>
      <c r="BD15" s="60"/>
      <c r="BE15" s="48"/>
      <c r="BF15" s="13"/>
      <c r="BG15" s="43"/>
      <c r="BH15" s="48"/>
      <c r="BI15" s="13"/>
      <c r="BJ15" s="43"/>
      <c r="BK15" s="71"/>
      <c r="BL15" s="13"/>
      <c r="BM15" s="60"/>
      <c r="BN15" s="48"/>
      <c r="BO15" s="13"/>
      <c r="BP15" s="43"/>
      <c r="BQ15" s="14"/>
      <c r="BR15" s="12" t="s">
        <v>30</v>
      </c>
      <c r="BS15" s="48">
        <f t="shared" si="14"/>
        <v>0</v>
      </c>
      <c r="BT15" s="13" t="s">
        <v>5</v>
      </c>
      <c r="BU15" s="46">
        <f t="shared" si="15"/>
        <v>0</v>
      </c>
      <c r="BV15" s="48">
        <f>편입용지조서!T15</f>
        <v>0</v>
      </c>
      <c r="BW15" s="13" t="s">
        <v>5</v>
      </c>
      <c r="BX15" s="43">
        <f>편입용지조서!V15</f>
        <v>0</v>
      </c>
      <c r="BY15" s="71">
        <f>편입용지조서!W15</f>
        <v>0</v>
      </c>
      <c r="BZ15" s="13" t="s">
        <v>5</v>
      </c>
      <c r="CA15" s="60">
        <f>편입용지조서!Y15</f>
        <v>0</v>
      </c>
      <c r="CB15" s="48">
        <f>편입용지조서!Z15</f>
        <v>0</v>
      </c>
      <c r="CC15" s="13" t="s">
        <v>5</v>
      </c>
      <c r="CD15" s="43">
        <f>편입용지조서!AB15</f>
        <v>0</v>
      </c>
      <c r="CE15" s="48">
        <f>편입용지조서!AC15</f>
        <v>0</v>
      </c>
      <c r="CF15" s="13" t="s">
        <v>5</v>
      </c>
      <c r="CG15" s="43">
        <f>편입용지조서!AE15</f>
        <v>0</v>
      </c>
      <c r="CH15" s="71">
        <f>편입용지조서!AF15</f>
        <v>0</v>
      </c>
      <c r="CI15" s="13" t="s">
        <v>5</v>
      </c>
      <c r="CJ15" s="60">
        <f>편입용지조서!AH15</f>
        <v>0</v>
      </c>
      <c r="CK15" s="48">
        <f>편입용지조서!AI15</f>
        <v>0</v>
      </c>
      <c r="CL15" s="13" t="s">
        <v>5</v>
      </c>
      <c r="CM15" s="43">
        <f>편입용지조서!AK15</f>
        <v>0</v>
      </c>
      <c r="CN15" s="14"/>
      <c r="CO15" s="12" t="s">
        <v>30</v>
      </c>
      <c r="CP15" s="48">
        <f t="shared" si="16"/>
        <v>0</v>
      </c>
      <c r="CQ15" s="13" t="s">
        <v>5</v>
      </c>
      <c r="CR15" s="46">
        <f t="shared" si="17"/>
        <v>0</v>
      </c>
      <c r="CS15" s="48">
        <f>'편입용지조서(4)'!T15</f>
        <v>0</v>
      </c>
      <c r="CT15" s="13" t="s">
        <v>5</v>
      </c>
      <c r="CU15" s="43">
        <f>'편입용지조서(4)'!V15</f>
        <v>0</v>
      </c>
      <c r="CV15" s="48">
        <f>'편입용지조서(4)'!W15</f>
        <v>0</v>
      </c>
      <c r="CW15" s="13" t="s">
        <v>5</v>
      </c>
      <c r="CX15" s="43">
        <f>'편입용지조서(4)'!Y15</f>
        <v>0</v>
      </c>
      <c r="CY15" s="48">
        <f>'편입용지조서(4)'!Z15</f>
        <v>0</v>
      </c>
      <c r="CZ15" s="13" t="s">
        <v>5</v>
      </c>
      <c r="DA15" s="43">
        <f>'편입용지조서(4)'!AB15</f>
        <v>0</v>
      </c>
      <c r="DB15" s="48">
        <f>'편입용지조서(4)'!AC15</f>
        <v>0</v>
      </c>
      <c r="DC15" s="13" t="s">
        <v>5</v>
      </c>
      <c r="DD15" s="43">
        <f>'편입용지조서(4)'!AE15</f>
        <v>0</v>
      </c>
      <c r="DE15" s="48">
        <f>'편입용지조서(4)'!AF15</f>
        <v>0</v>
      </c>
      <c r="DF15" s="13" t="s">
        <v>5</v>
      </c>
      <c r="DG15" s="43">
        <f>'편입용지조서(4)'!AH15</f>
        <v>0</v>
      </c>
      <c r="DH15" s="48">
        <f>'편입용지조서(4)'!AI15</f>
        <v>0</v>
      </c>
      <c r="DI15" s="13" t="s">
        <v>5</v>
      </c>
      <c r="DJ15" s="43">
        <f>'편입용지조서(4)'!AK15</f>
        <v>0</v>
      </c>
      <c r="DK15" s="14"/>
    </row>
    <row r="16" spans="1:115" ht="20.100000000000001" customHeight="1">
      <c r="A16" s="12" t="s">
        <v>645</v>
      </c>
      <c r="B16" s="48">
        <f t="shared" si="10"/>
        <v>0</v>
      </c>
      <c r="C16" s="13" t="s">
        <v>5</v>
      </c>
      <c r="D16" s="46">
        <f t="shared" si="11"/>
        <v>0</v>
      </c>
      <c r="E16" s="48">
        <f t="shared" si="12"/>
        <v>0</v>
      </c>
      <c r="F16" s="13" t="s">
        <v>5</v>
      </c>
      <c r="G16" s="43">
        <f t="shared" si="13"/>
        <v>0</v>
      </c>
      <c r="H16" s="71">
        <f t="shared" si="0"/>
        <v>0</v>
      </c>
      <c r="I16" s="13" t="s">
        <v>5</v>
      </c>
      <c r="J16" s="60">
        <f t="shared" si="1"/>
        <v>0</v>
      </c>
      <c r="K16" s="48">
        <f t="shared" si="2"/>
        <v>0</v>
      </c>
      <c r="L16" s="13" t="s">
        <v>5</v>
      </c>
      <c r="M16" s="43">
        <f t="shared" si="3"/>
        <v>0</v>
      </c>
      <c r="N16" s="74">
        <f t="shared" si="4"/>
        <v>0</v>
      </c>
      <c r="O16" s="13" t="s">
        <v>5</v>
      </c>
      <c r="P16" s="43">
        <f t="shared" si="5"/>
        <v>0</v>
      </c>
      <c r="Q16" s="71">
        <f t="shared" si="6"/>
        <v>0</v>
      </c>
      <c r="R16" s="13" t="s">
        <v>5</v>
      </c>
      <c r="S16" s="60">
        <f t="shared" si="7"/>
        <v>0</v>
      </c>
      <c r="T16" s="48">
        <f t="shared" si="8"/>
        <v>0</v>
      </c>
      <c r="U16" s="13" t="s">
        <v>5</v>
      </c>
      <c r="V16" s="43">
        <f t="shared" si="9"/>
        <v>0</v>
      </c>
      <c r="W16" s="14"/>
      <c r="X16" s="12" t="s">
        <v>3</v>
      </c>
      <c r="Y16" s="48"/>
      <c r="Z16" s="13"/>
      <c r="AA16" s="46"/>
      <c r="AB16" s="48"/>
      <c r="AC16" s="13"/>
      <c r="AD16" s="43"/>
      <c r="AE16" s="71"/>
      <c r="AF16" s="13"/>
      <c r="AG16" s="60"/>
      <c r="AH16" s="48"/>
      <c r="AI16" s="13"/>
      <c r="AJ16" s="43"/>
      <c r="AK16" s="48"/>
      <c r="AL16" s="13"/>
      <c r="AM16" s="43"/>
      <c r="AN16" s="71"/>
      <c r="AO16" s="13"/>
      <c r="AP16" s="60"/>
      <c r="AQ16" s="48"/>
      <c r="AR16" s="13"/>
      <c r="AS16" s="43"/>
      <c r="AT16" s="14"/>
      <c r="AU16" s="12" t="s">
        <v>3</v>
      </c>
      <c r="AV16" s="48"/>
      <c r="AW16" s="13"/>
      <c r="AX16" s="46"/>
      <c r="AY16" s="48"/>
      <c r="AZ16" s="13"/>
      <c r="BA16" s="43"/>
      <c r="BB16" s="71"/>
      <c r="BC16" s="13"/>
      <c r="BD16" s="60"/>
      <c r="BE16" s="48"/>
      <c r="BF16" s="13"/>
      <c r="BG16" s="43"/>
      <c r="BH16" s="48"/>
      <c r="BI16" s="13"/>
      <c r="BJ16" s="43"/>
      <c r="BK16" s="71"/>
      <c r="BL16" s="13"/>
      <c r="BM16" s="60"/>
      <c r="BN16" s="48"/>
      <c r="BO16" s="13"/>
      <c r="BP16" s="43"/>
      <c r="BQ16" s="14"/>
      <c r="BR16" s="12" t="s">
        <v>3</v>
      </c>
      <c r="BS16" s="48">
        <f t="shared" si="14"/>
        <v>0</v>
      </c>
      <c r="BT16" s="13" t="s">
        <v>5</v>
      </c>
      <c r="BU16" s="46">
        <f t="shared" si="15"/>
        <v>0</v>
      </c>
      <c r="BV16" s="48">
        <f>편입용지조서!T16</f>
        <v>0</v>
      </c>
      <c r="BW16" s="13" t="s">
        <v>5</v>
      </c>
      <c r="BX16" s="43">
        <f>편입용지조서!V16</f>
        <v>0</v>
      </c>
      <c r="BY16" s="71">
        <f>편입용지조서!W16</f>
        <v>0</v>
      </c>
      <c r="BZ16" s="13" t="s">
        <v>5</v>
      </c>
      <c r="CA16" s="60">
        <f>편입용지조서!Y16</f>
        <v>0</v>
      </c>
      <c r="CB16" s="48">
        <f>편입용지조서!Z16</f>
        <v>0</v>
      </c>
      <c r="CC16" s="13" t="s">
        <v>5</v>
      </c>
      <c r="CD16" s="43">
        <f>편입용지조서!AB16</f>
        <v>0</v>
      </c>
      <c r="CE16" s="48">
        <f>편입용지조서!AC16</f>
        <v>0</v>
      </c>
      <c r="CF16" s="13" t="s">
        <v>5</v>
      </c>
      <c r="CG16" s="43">
        <f>편입용지조서!AE16</f>
        <v>0</v>
      </c>
      <c r="CH16" s="71">
        <f>편입용지조서!AF16</f>
        <v>0</v>
      </c>
      <c r="CI16" s="13" t="s">
        <v>5</v>
      </c>
      <c r="CJ16" s="60">
        <f>편입용지조서!AH16</f>
        <v>0</v>
      </c>
      <c r="CK16" s="48">
        <f>편입용지조서!AI16</f>
        <v>0</v>
      </c>
      <c r="CL16" s="13" t="s">
        <v>5</v>
      </c>
      <c r="CM16" s="43">
        <f>편입용지조서!AK16</f>
        <v>0</v>
      </c>
      <c r="CN16" s="14"/>
      <c r="CO16" s="12" t="s">
        <v>3</v>
      </c>
      <c r="CP16" s="48">
        <f t="shared" si="16"/>
        <v>0</v>
      </c>
      <c r="CQ16" s="13" t="s">
        <v>5</v>
      </c>
      <c r="CR16" s="46">
        <f t="shared" si="17"/>
        <v>0</v>
      </c>
      <c r="CS16" s="48">
        <f>'편입용지조서(4)'!T16</f>
        <v>0</v>
      </c>
      <c r="CT16" s="13" t="s">
        <v>5</v>
      </c>
      <c r="CU16" s="43">
        <f>'편입용지조서(4)'!V16</f>
        <v>0</v>
      </c>
      <c r="CV16" s="48">
        <f>'편입용지조서(4)'!W16</f>
        <v>0</v>
      </c>
      <c r="CW16" s="13" t="s">
        <v>5</v>
      </c>
      <c r="CX16" s="43">
        <f>'편입용지조서(4)'!Y16</f>
        <v>0</v>
      </c>
      <c r="CY16" s="48">
        <f>'편입용지조서(4)'!Z16</f>
        <v>0</v>
      </c>
      <c r="CZ16" s="13" t="s">
        <v>5</v>
      </c>
      <c r="DA16" s="43">
        <f>'편입용지조서(4)'!AB16</f>
        <v>0</v>
      </c>
      <c r="DB16" s="48">
        <f>'편입용지조서(4)'!AC16</f>
        <v>0</v>
      </c>
      <c r="DC16" s="13" t="s">
        <v>5</v>
      </c>
      <c r="DD16" s="43">
        <f>'편입용지조서(4)'!AE16</f>
        <v>0</v>
      </c>
      <c r="DE16" s="48">
        <f>'편입용지조서(4)'!AF16</f>
        <v>0</v>
      </c>
      <c r="DF16" s="13" t="s">
        <v>5</v>
      </c>
      <c r="DG16" s="43">
        <f>'편입용지조서(4)'!AH16</f>
        <v>0</v>
      </c>
      <c r="DH16" s="48">
        <f>'편입용지조서(4)'!AI16</f>
        <v>0</v>
      </c>
      <c r="DI16" s="13" t="s">
        <v>5</v>
      </c>
      <c r="DJ16" s="43">
        <f>'편입용지조서(4)'!AK16</f>
        <v>0</v>
      </c>
      <c r="DK16" s="14"/>
    </row>
    <row r="17" spans="1:115" ht="20.100000000000001" customHeight="1">
      <c r="A17" s="15" t="s">
        <v>646</v>
      </c>
      <c r="B17" s="48">
        <f t="shared" si="10"/>
        <v>0</v>
      </c>
      <c r="C17" s="13" t="s">
        <v>5</v>
      </c>
      <c r="D17" s="46">
        <f t="shared" si="11"/>
        <v>0</v>
      </c>
      <c r="E17" s="48">
        <f t="shared" si="12"/>
        <v>0</v>
      </c>
      <c r="F17" s="13" t="s">
        <v>5</v>
      </c>
      <c r="G17" s="43">
        <f t="shared" si="13"/>
        <v>0</v>
      </c>
      <c r="H17" s="71">
        <f t="shared" si="0"/>
        <v>0</v>
      </c>
      <c r="I17" s="13" t="s">
        <v>5</v>
      </c>
      <c r="J17" s="60">
        <f t="shared" si="1"/>
        <v>0</v>
      </c>
      <c r="K17" s="48">
        <f t="shared" si="2"/>
        <v>0</v>
      </c>
      <c r="L17" s="13" t="s">
        <v>5</v>
      </c>
      <c r="M17" s="43">
        <f t="shared" si="3"/>
        <v>0</v>
      </c>
      <c r="N17" s="74">
        <f t="shared" si="4"/>
        <v>0</v>
      </c>
      <c r="O17" s="13" t="s">
        <v>5</v>
      </c>
      <c r="P17" s="43">
        <f t="shared" si="5"/>
        <v>0</v>
      </c>
      <c r="Q17" s="71">
        <f t="shared" si="6"/>
        <v>0</v>
      </c>
      <c r="R17" s="13" t="s">
        <v>5</v>
      </c>
      <c r="S17" s="60">
        <f t="shared" si="7"/>
        <v>0</v>
      </c>
      <c r="T17" s="48">
        <f t="shared" si="8"/>
        <v>0</v>
      </c>
      <c r="U17" s="13" t="s">
        <v>5</v>
      </c>
      <c r="V17" s="43">
        <f t="shared" si="9"/>
        <v>0</v>
      </c>
      <c r="W17" s="14"/>
      <c r="X17" s="15" t="s">
        <v>23</v>
      </c>
      <c r="Y17" s="48"/>
      <c r="Z17" s="13"/>
      <c r="AA17" s="46"/>
      <c r="AB17" s="48"/>
      <c r="AC17" s="13"/>
      <c r="AD17" s="43"/>
      <c r="AE17" s="71"/>
      <c r="AF17" s="13"/>
      <c r="AG17" s="60"/>
      <c r="AH17" s="48"/>
      <c r="AI17" s="13"/>
      <c r="AJ17" s="43"/>
      <c r="AK17" s="48"/>
      <c r="AL17" s="13"/>
      <c r="AM17" s="43"/>
      <c r="AN17" s="71"/>
      <c r="AO17" s="13"/>
      <c r="AP17" s="60"/>
      <c r="AQ17" s="48"/>
      <c r="AR17" s="13"/>
      <c r="AS17" s="43"/>
      <c r="AT17" s="14"/>
      <c r="AU17" s="15" t="s">
        <v>23</v>
      </c>
      <c r="AV17" s="48"/>
      <c r="AW17" s="13"/>
      <c r="AX17" s="46"/>
      <c r="AY17" s="48"/>
      <c r="AZ17" s="13"/>
      <c r="BA17" s="43"/>
      <c r="BB17" s="71"/>
      <c r="BC17" s="13"/>
      <c r="BD17" s="60"/>
      <c r="BE17" s="48"/>
      <c r="BF17" s="13"/>
      <c r="BG17" s="43"/>
      <c r="BH17" s="48"/>
      <c r="BI17" s="13"/>
      <c r="BJ17" s="43"/>
      <c r="BK17" s="71"/>
      <c r="BL17" s="13"/>
      <c r="BM17" s="60"/>
      <c r="BN17" s="48"/>
      <c r="BO17" s="13"/>
      <c r="BP17" s="43"/>
      <c r="BQ17" s="14"/>
      <c r="BR17" s="15" t="s">
        <v>23</v>
      </c>
      <c r="BS17" s="48">
        <f t="shared" si="14"/>
        <v>0</v>
      </c>
      <c r="BT17" s="13" t="s">
        <v>5</v>
      </c>
      <c r="BU17" s="46">
        <f t="shared" si="15"/>
        <v>0</v>
      </c>
      <c r="BV17" s="48">
        <f>편입용지조서!T17</f>
        <v>0</v>
      </c>
      <c r="BW17" s="13" t="s">
        <v>5</v>
      </c>
      <c r="BX17" s="43">
        <f>편입용지조서!V17</f>
        <v>0</v>
      </c>
      <c r="BY17" s="71">
        <f>편입용지조서!W17</f>
        <v>0</v>
      </c>
      <c r="BZ17" s="13" t="s">
        <v>5</v>
      </c>
      <c r="CA17" s="60">
        <f>편입용지조서!Y17</f>
        <v>0</v>
      </c>
      <c r="CB17" s="48">
        <f>편입용지조서!Z17</f>
        <v>0</v>
      </c>
      <c r="CC17" s="13" t="s">
        <v>5</v>
      </c>
      <c r="CD17" s="43">
        <f>편입용지조서!AB17</f>
        <v>0</v>
      </c>
      <c r="CE17" s="48">
        <f>편입용지조서!AC17</f>
        <v>0</v>
      </c>
      <c r="CF17" s="13" t="s">
        <v>5</v>
      </c>
      <c r="CG17" s="43">
        <f>편입용지조서!AE17</f>
        <v>0</v>
      </c>
      <c r="CH17" s="71">
        <f>편입용지조서!AF17</f>
        <v>0</v>
      </c>
      <c r="CI17" s="13" t="s">
        <v>5</v>
      </c>
      <c r="CJ17" s="60">
        <f>편입용지조서!AH17</f>
        <v>0</v>
      </c>
      <c r="CK17" s="48">
        <f>편입용지조서!AI17</f>
        <v>0</v>
      </c>
      <c r="CL17" s="13" t="s">
        <v>5</v>
      </c>
      <c r="CM17" s="43">
        <f>편입용지조서!AK17</f>
        <v>0</v>
      </c>
      <c r="CN17" s="14"/>
      <c r="CO17" s="15" t="s">
        <v>23</v>
      </c>
      <c r="CP17" s="48">
        <f t="shared" si="16"/>
        <v>0</v>
      </c>
      <c r="CQ17" s="13" t="s">
        <v>5</v>
      </c>
      <c r="CR17" s="46">
        <f t="shared" si="17"/>
        <v>0</v>
      </c>
      <c r="CS17" s="48">
        <f>'편입용지조서(4)'!T17</f>
        <v>0</v>
      </c>
      <c r="CT17" s="13" t="s">
        <v>5</v>
      </c>
      <c r="CU17" s="43">
        <f>'편입용지조서(4)'!V17</f>
        <v>0</v>
      </c>
      <c r="CV17" s="48">
        <f>'편입용지조서(4)'!W17</f>
        <v>0</v>
      </c>
      <c r="CW17" s="13" t="s">
        <v>5</v>
      </c>
      <c r="CX17" s="43">
        <f>'편입용지조서(4)'!Y17</f>
        <v>0</v>
      </c>
      <c r="CY17" s="48">
        <f>'편입용지조서(4)'!Z17</f>
        <v>0</v>
      </c>
      <c r="CZ17" s="13" t="s">
        <v>5</v>
      </c>
      <c r="DA17" s="43">
        <f>'편입용지조서(4)'!AB17</f>
        <v>0</v>
      </c>
      <c r="DB17" s="48">
        <f>'편입용지조서(4)'!AC17</f>
        <v>0</v>
      </c>
      <c r="DC17" s="13" t="s">
        <v>5</v>
      </c>
      <c r="DD17" s="43">
        <f>'편입용지조서(4)'!AE17</f>
        <v>0</v>
      </c>
      <c r="DE17" s="48">
        <f>'편입용지조서(4)'!AF17</f>
        <v>0</v>
      </c>
      <c r="DF17" s="13" t="s">
        <v>5</v>
      </c>
      <c r="DG17" s="43">
        <f>'편입용지조서(4)'!AH17</f>
        <v>0</v>
      </c>
      <c r="DH17" s="48">
        <f>'편입용지조서(4)'!AI17</f>
        <v>0</v>
      </c>
      <c r="DI17" s="13" t="s">
        <v>5</v>
      </c>
      <c r="DJ17" s="43">
        <f>'편입용지조서(4)'!AK17</f>
        <v>0</v>
      </c>
      <c r="DK17" s="14"/>
    </row>
    <row r="18" spans="1:115" ht="20.100000000000001" customHeight="1">
      <c r="A18" s="12" t="s">
        <v>647</v>
      </c>
      <c r="B18" s="48">
        <f t="shared" si="10"/>
        <v>0</v>
      </c>
      <c r="C18" s="13" t="s">
        <v>5</v>
      </c>
      <c r="D18" s="46">
        <f t="shared" si="11"/>
        <v>0</v>
      </c>
      <c r="E18" s="48">
        <f t="shared" si="12"/>
        <v>0</v>
      </c>
      <c r="F18" s="13" t="s">
        <v>5</v>
      </c>
      <c r="G18" s="43">
        <f t="shared" si="13"/>
        <v>0</v>
      </c>
      <c r="H18" s="71">
        <f t="shared" si="0"/>
        <v>0</v>
      </c>
      <c r="I18" s="13" t="s">
        <v>5</v>
      </c>
      <c r="J18" s="60">
        <f t="shared" si="1"/>
        <v>0</v>
      </c>
      <c r="K18" s="48">
        <f t="shared" si="2"/>
        <v>0</v>
      </c>
      <c r="L18" s="13" t="s">
        <v>5</v>
      </c>
      <c r="M18" s="43">
        <f t="shared" si="3"/>
        <v>0</v>
      </c>
      <c r="N18" s="74">
        <f t="shared" si="4"/>
        <v>0</v>
      </c>
      <c r="O18" s="13" t="s">
        <v>5</v>
      </c>
      <c r="P18" s="43">
        <f t="shared" si="5"/>
        <v>0</v>
      </c>
      <c r="Q18" s="71">
        <f t="shared" si="6"/>
        <v>0</v>
      </c>
      <c r="R18" s="13" t="s">
        <v>5</v>
      </c>
      <c r="S18" s="60">
        <f t="shared" si="7"/>
        <v>0</v>
      </c>
      <c r="T18" s="48">
        <f t="shared" si="8"/>
        <v>0</v>
      </c>
      <c r="U18" s="13" t="s">
        <v>5</v>
      </c>
      <c r="V18" s="43">
        <f t="shared" si="9"/>
        <v>0</v>
      </c>
      <c r="W18" s="14"/>
      <c r="X18" s="12" t="s">
        <v>24</v>
      </c>
      <c r="Y18" s="48"/>
      <c r="Z18" s="13"/>
      <c r="AA18" s="46"/>
      <c r="AB18" s="48"/>
      <c r="AC18" s="13"/>
      <c r="AD18" s="43"/>
      <c r="AE18" s="71"/>
      <c r="AF18" s="13"/>
      <c r="AG18" s="60"/>
      <c r="AH18" s="48"/>
      <c r="AI18" s="13"/>
      <c r="AJ18" s="43"/>
      <c r="AK18" s="48"/>
      <c r="AL18" s="13"/>
      <c r="AM18" s="43"/>
      <c r="AN18" s="71"/>
      <c r="AO18" s="13"/>
      <c r="AP18" s="60"/>
      <c r="AQ18" s="48"/>
      <c r="AR18" s="13"/>
      <c r="AS18" s="43"/>
      <c r="AT18" s="14"/>
      <c r="AU18" s="12" t="s">
        <v>24</v>
      </c>
      <c r="AV18" s="48"/>
      <c r="AW18" s="13"/>
      <c r="AX18" s="46"/>
      <c r="AY18" s="48"/>
      <c r="AZ18" s="13"/>
      <c r="BA18" s="43"/>
      <c r="BB18" s="71"/>
      <c r="BC18" s="13"/>
      <c r="BD18" s="60"/>
      <c r="BE18" s="48"/>
      <c r="BF18" s="13"/>
      <c r="BG18" s="43"/>
      <c r="BH18" s="48"/>
      <c r="BI18" s="13"/>
      <c r="BJ18" s="43"/>
      <c r="BK18" s="71"/>
      <c r="BL18" s="13"/>
      <c r="BM18" s="60"/>
      <c r="BN18" s="48"/>
      <c r="BO18" s="13"/>
      <c r="BP18" s="43"/>
      <c r="BQ18" s="14"/>
      <c r="BR18" s="12" t="s">
        <v>24</v>
      </c>
      <c r="BS18" s="48">
        <f t="shared" si="14"/>
        <v>0</v>
      </c>
      <c r="BT18" s="13" t="s">
        <v>5</v>
      </c>
      <c r="BU18" s="46">
        <f t="shared" si="15"/>
        <v>0</v>
      </c>
      <c r="BV18" s="48">
        <f>편입용지조서!T18</f>
        <v>0</v>
      </c>
      <c r="BW18" s="13" t="s">
        <v>5</v>
      </c>
      <c r="BX18" s="43">
        <f>편입용지조서!V18</f>
        <v>0</v>
      </c>
      <c r="BY18" s="71">
        <f>편입용지조서!W18</f>
        <v>0</v>
      </c>
      <c r="BZ18" s="13" t="s">
        <v>5</v>
      </c>
      <c r="CA18" s="60">
        <f>편입용지조서!Y18</f>
        <v>0</v>
      </c>
      <c r="CB18" s="48">
        <f>편입용지조서!Z18</f>
        <v>0</v>
      </c>
      <c r="CC18" s="13" t="s">
        <v>5</v>
      </c>
      <c r="CD18" s="43">
        <f>편입용지조서!AB18</f>
        <v>0</v>
      </c>
      <c r="CE18" s="48">
        <f>편입용지조서!AC18</f>
        <v>0</v>
      </c>
      <c r="CF18" s="13" t="s">
        <v>5</v>
      </c>
      <c r="CG18" s="43">
        <f>편입용지조서!AE18</f>
        <v>0</v>
      </c>
      <c r="CH18" s="71">
        <f>편입용지조서!AF18</f>
        <v>0</v>
      </c>
      <c r="CI18" s="13" t="s">
        <v>5</v>
      </c>
      <c r="CJ18" s="60">
        <f>편입용지조서!AH18</f>
        <v>0</v>
      </c>
      <c r="CK18" s="48">
        <f>편입용지조서!AI18</f>
        <v>0</v>
      </c>
      <c r="CL18" s="13" t="s">
        <v>5</v>
      </c>
      <c r="CM18" s="43">
        <f>편입용지조서!AK18</f>
        <v>0</v>
      </c>
      <c r="CN18" s="14"/>
      <c r="CO18" s="12" t="s">
        <v>24</v>
      </c>
      <c r="CP18" s="48">
        <f t="shared" si="16"/>
        <v>0</v>
      </c>
      <c r="CQ18" s="13" t="s">
        <v>5</v>
      </c>
      <c r="CR18" s="46">
        <f t="shared" si="17"/>
        <v>0</v>
      </c>
      <c r="CS18" s="48">
        <f>'편입용지조서(4)'!T18</f>
        <v>0</v>
      </c>
      <c r="CT18" s="13" t="s">
        <v>5</v>
      </c>
      <c r="CU18" s="43">
        <f>'편입용지조서(4)'!V18</f>
        <v>0</v>
      </c>
      <c r="CV18" s="48">
        <f>'편입용지조서(4)'!W18</f>
        <v>0</v>
      </c>
      <c r="CW18" s="13" t="s">
        <v>5</v>
      </c>
      <c r="CX18" s="43">
        <f>'편입용지조서(4)'!Y18</f>
        <v>0</v>
      </c>
      <c r="CY18" s="48">
        <f>'편입용지조서(4)'!Z18</f>
        <v>0</v>
      </c>
      <c r="CZ18" s="13" t="s">
        <v>5</v>
      </c>
      <c r="DA18" s="43">
        <f>'편입용지조서(4)'!AB18</f>
        <v>0</v>
      </c>
      <c r="DB18" s="48">
        <f>'편입용지조서(4)'!AC18</f>
        <v>0</v>
      </c>
      <c r="DC18" s="13" t="s">
        <v>5</v>
      </c>
      <c r="DD18" s="43">
        <f>'편입용지조서(4)'!AE18</f>
        <v>0</v>
      </c>
      <c r="DE18" s="48">
        <f>'편입용지조서(4)'!AF18</f>
        <v>0</v>
      </c>
      <c r="DF18" s="13" t="s">
        <v>5</v>
      </c>
      <c r="DG18" s="43">
        <f>'편입용지조서(4)'!AH18</f>
        <v>0</v>
      </c>
      <c r="DH18" s="48">
        <f>'편입용지조서(4)'!AI18</f>
        <v>0</v>
      </c>
      <c r="DI18" s="13" t="s">
        <v>5</v>
      </c>
      <c r="DJ18" s="43">
        <f>'편입용지조서(4)'!AK18</f>
        <v>0</v>
      </c>
      <c r="DK18" s="14"/>
    </row>
    <row r="19" spans="1:115" ht="20.100000000000001" customHeight="1">
      <c r="A19" s="12" t="s">
        <v>648</v>
      </c>
      <c r="B19" s="48">
        <f t="shared" si="10"/>
        <v>2</v>
      </c>
      <c r="C19" s="13" t="s">
        <v>5</v>
      </c>
      <c r="D19" s="46">
        <f t="shared" si="11"/>
        <v>143</v>
      </c>
      <c r="E19" s="48">
        <f t="shared" si="12"/>
        <v>0</v>
      </c>
      <c r="F19" s="13" t="s">
        <v>5</v>
      </c>
      <c r="G19" s="43">
        <f t="shared" si="13"/>
        <v>0</v>
      </c>
      <c r="H19" s="71">
        <f t="shared" si="0"/>
        <v>0</v>
      </c>
      <c r="I19" s="13" t="s">
        <v>5</v>
      </c>
      <c r="J19" s="60">
        <f t="shared" si="1"/>
        <v>0</v>
      </c>
      <c r="K19" s="48">
        <f t="shared" si="2"/>
        <v>0</v>
      </c>
      <c r="L19" s="13" t="s">
        <v>5</v>
      </c>
      <c r="M19" s="43">
        <f t="shared" si="3"/>
        <v>0</v>
      </c>
      <c r="N19" s="74">
        <f t="shared" si="4"/>
        <v>2</v>
      </c>
      <c r="O19" s="13" t="s">
        <v>5</v>
      </c>
      <c r="P19" s="43">
        <f t="shared" si="5"/>
        <v>143</v>
      </c>
      <c r="Q19" s="71">
        <f t="shared" si="6"/>
        <v>0</v>
      </c>
      <c r="R19" s="13" t="s">
        <v>5</v>
      </c>
      <c r="S19" s="60">
        <f t="shared" si="7"/>
        <v>0</v>
      </c>
      <c r="T19" s="48">
        <f t="shared" si="8"/>
        <v>2</v>
      </c>
      <c r="U19" s="13" t="s">
        <v>5</v>
      </c>
      <c r="V19" s="43">
        <f t="shared" si="9"/>
        <v>143</v>
      </c>
      <c r="W19" s="14"/>
      <c r="X19" s="12" t="s">
        <v>2</v>
      </c>
      <c r="Y19" s="48"/>
      <c r="Z19" s="13"/>
      <c r="AA19" s="46"/>
      <c r="AB19" s="48"/>
      <c r="AC19" s="13"/>
      <c r="AD19" s="43"/>
      <c r="AE19" s="71"/>
      <c r="AF19" s="13"/>
      <c r="AG19" s="60"/>
      <c r="AH19" s="48"/>
      <c r="AI19" s="13"/>
      <c r="AJ19" s="43"/>
      <c r="AK19" s="48"/>
      <c r="AL19" s="13"/>
      <c r="AM19" s="43"/>
      <c r="AN19" s="71"/>
      <c r="AO19" s="13"/>
      <c r="AP19" s="60"/>
      <c r="AQ19" s="48"/>
      <c r="AR19" s="13"/>
      <c r="AS19" s="43"/>
      <c r="AT19" s="14"/>
      <c r="AU19" s="12" t="s">
        <v>2</v>
      </c>
      <c r="AV19" s="48"/>
      <c r="AW19" s="13"/>
      <c r="AX19" s="46"/>
      <c r="AY19" s="48"/>
      <c r="AZ19" s="13"/>
      <c r="BA19" s="43"/>
      <c r="BB19" s="71"/>
      <c r="BC19" s="13"/>
      <c r="BD19" s="60"/>
      <c r="BE19" s="48"/>
      <c r="BF19" s="13"/>
      <c r="BG19" s="43"/>
      <c r="BH19" s="48"/>
      <c r="BI19" s="13"/>
      <c r="BJ19" s="43"/>
      <c r="BK19" s="71"/>
      <c r="BL19" s="13"/>
      <c r="BM19" s="60"/>
      <c r="BN19" s="48"/>
      <c r="BO19" s="13"/>
      <c r="BP19" s="43"/>
      <c r="BQ19" s="14"/>
      <c r="BR19" s="12" t="s">
        <v>2</v>
      </c>
      <c r="BS19" s="48">
        <f t="shared" si="14"/>
        <v>0</v>
      </c>
      <c r="BT19" s="13" t="s">
        <v>5</v>
      </c>
      <c r="BU19" s="46">
        <f t="shared" si="15"/>
        <v>0</v>
      </c>
      <c r="BV19" s="48">
        <f>편입용지조서!T19</f>
        <v>0</v>
      </c>
      <c r="BW19" s="13" t="s">
        <v>5</v>
      </c>
      <c r="BX19" s="43">
        <f>편입용지조서!V19</f>
        <v>0</v>
      </c>
      <c r="BY19" s="71">
        <f>편입용지조서!W19</f>
        <v>0</v>
      </c>
      <c r="BZ19" s="13" t="s">
        <v>5</v>
      </c>
      <c r="CA19" s="60">
        <f>편입용지조서!Y19</f>
        <v>0</v>
      </c>
      <c r="CB19" s="48">
        <f>편입용지조서!Z19</f>
        <v>0</v>
      </c>
      <c r="CC19" s="13" t="s">
        <v>5</v>
      </c>
      <c r="CD19" s="43">
        <f>편입용지조서!AB19</f>
        <v>0</v>
      </c>
      <c r="CE19" s="48">
        <f>편입용지조서!AC19</f>
        <v>0</v>
      </c>
      <c r="CF19" s="13" t="s">
        <v>5</v>
      </c>
      <c r="CG19" s="43">
        <f>편입용지조서!AE19</f>
        <v>0</v>
      </c>
      <c r="CH19" s="71">
        <f>편입용지조서!AF19</f>
        <v>0</v>
      </c>
      <c r="CI19" s="13" t="s">
        <v>5</v>
      </c>
      <c r="CJ19" s="60">
        <f>편입용지조서!AH19</f>
        <v>0</v>
      </c>
      <c r="CK19" s="48">
        <f>편입용지조서!AI19</f>
        <v>0</v>
      </c>
      <c r="CL19" s="13" t="s">
        <v>5</v>
      </c>
      <c r="CM19" s="43">
        <f>편입용지조서!AK19</f>
        <v>0</v>
      </c>
      <c r="CN19" s="14"/>
      <c r="CO19" s="12" t="s">
        <v>2</v>
      </c>
      <c r="CP19" s="48">
        <f t="shared" si="16"/>
        <v>2</v>
      </c>
      <c r="CQ19" s="13" t="s">
        <v>5</v>
      </c>
      <c r="CR19" s="46">
        <f t="shared" si="17"/>
        <v>143</v>
      </c>
      <c r="CS19" s="48">
        <f>'편입용지조서(4)'!T19</f>
        <v>0</v>
      </c>
      <c r="CT19" s="13" t="s">
        <v>5</v>
      </c>
      <c r="CU19" s="43">
        <f>'편입용지조서(4)'!V19</f>
        <v>0</v>
      </c>
      <c r="CV19" s="48">
        <f>'편입용지조서(4)'!W19</f>
        <v>0</v>
      </c>
      <c r="CW19" s="13" t="s">
        <v>5</v>
      </c>
      <c r="CX19" s="43">
        <f>'편입용지조서(4)'!Y19</f>
        <v>0</v>
      </c>
      <c r="CY19" s="48">
        <f>'편입용지조서(4)'!Z19</f>
        <v>0</v>
      </c>
      <c r="CZ19" s="13" t="s">
        <v>5</v>
      </c>
      <c r="DA19" s="43">
        <f>'편입용지조서(4)'!AB19</f>
        <v>0</v>
      </c>
      <c r="DB19" s="48">
        <f>'편입용지조서(4)'!AC19</f>
        <v>2</v>
      </c>
      <c r="DC19" s="13" t="s">
        <v>5</v>
      </c>
      <c r="DD19" s="43">
        <f>'편입용지조서(4)'!AE19</f>
        <v>143</v>
      </c>
      <c r="DE19" s="48">
        <f>'편입용지조서(4)'!AF19</f>
        <v>0</v>
      </c>
      <c r="DF19" s="13" t="s">
        <v>5</v>
      </c>
      <c r="DG19" s="43">
        <f>'편입용지조서(4)'!AH19</f>
        <v>0</v>
      </c>
      <c r="DH19" s="48">
        <f>'편입용지조서(4)'!AI19</f>
        <v>2</v>
      </c>
      <c r="DI19" s="13" t="s">
        <v>5</v>
      </c>
      <c r="DJ19" s="43">
        <f>'편입용지조서(4)'!AK19</f>
        <v>143</v>
      </c>
      <c r="DK19" s="14"/>
    </row>
    <row r="20" spans="1:115" ht="20.100000000000001" customHeight="1">
      <c r="A20" s="12" t="s">
        <v>649</v>
      </c>
      <c r="B20" s="48">
        <f t="shared" si="10"/>
        <v>0</v>
      </c>
      <c r="C20" s="13" t="s">
        <v>5</v>
      </c>
      <c r="D20" s="46">
        <f t="shared" si="11"/>
        <v>0</v>
      </c>
      <c r="E20" s="48">
        <f t="shared" si="12"/>
        <v>0</v>
      </c>
      <c r="F20" s="13" t="s">
        <v>5</v>
      </c>
      <c r="G20" s="43">
        <f t="shared" si="13"/>
        <v>0</v>
      </c>
      <c r="H20" s="71">
        <f t="shared" si="0"/>
        <v>0</v>
      </c>
      <c r="I20" s="13" t="s">
        <v>5</v>
      </c>
      <c r="J20" s="60">
        <f t="shared" si="1"/>
        <v>0</v>
      </c>
      <c r="K20" s="48">
        <f t="shared" si="2"/>
        <v>0</v>
      </c>
      <c r="L20" s="13" t="s">
        <v>5</v>
      </c>
      <c r="M20" s="43">
        <f t="shared" si="3"/>
        <v>0</v>
      </c>
      <c r="N20" s="74">
        <f t="shared" si="4"/>
        <v>0</v>
      </c>
      <c r="O20" s="13" t="s">
        <v>5</v>
      </c>
      <c r="P20" s="43">
        <f t="shared" si="5"/>
        <v>0</v>
      </c>
      <c r="Q20" s="71">
        <f t="shared" si="6"/>
        <v>0</v>
      </c>
      <c r="R20" s="13" t="s">
        <v>5</v>
      </c>
      <c r="S20" s="60">
        <f t="shared" si="7"/>
        <v>0</v>
      </c>
      <c r="T20" s="48">
        <f t="shared" si="8"/>
        <v>0</v>
      </c>
      <c r="U20" s="13" t="s">
        <v>5</v>
      </c>
      <c r="V20" s="43">
        <f t="shared" si="9"/>
        <v>0</v>
      </c>
      <c r="W20" s="14"/>
      <c r="X20" s="12" t="s">
        <v>25</v>
      </c>
      <c r="Y20" s="48"/>
      <c r="Z20" s="13"/>
      <c r="AA20" s="46"/>
      <c r="AB20" s="48"/>
      <c r="AC20" s="13"/>
      <c r="AD20" s="43"/>
      <c r="AE20" s="71"/>
      <c r="AF20" s="13"/>
      <c r="AG20" s="60"/>
      <c r="AH20" s="48"/>
      <c r="AI20" s="13"/>
      <c r="AJ20" s="43"/>
      <c r="AK20" s="48"/>
      <c r="AL20" s="13"/>
      <c r="AM20" s="43"/>
      <c r="AN20" s="71"/>
      <c r="AO20" s="13"/>
      <c r="AP20" s="60"/>
      <c r="AQ20" s="48"/>
      <c r="AR20" s="13"/>
      <c r="AS20" s="43"/>
      <c r="AT20" s="14"/>
      <c r="AU20" s="12" t="s">
        <v>25</v>
      </c>
      <c r="AV20" s="48"/>
      <c r="AW20" s="13"/>
      <c r="AX20" s="46"/>
      <c r="AY20" s="48"/>
      <c r="AZ20" s="13"/>
      <c r="BA20" s="43"/>
      <c r="BB20" s="71"/>
      <c r="BC20" s="13"/>
      <c r="BD20" s="60"/>
      <c r="BE20" s="48"/>
      <c r="BF20" s="13"/>
      <c r="BG20" s="43"/>
      <c r="BH20" s="48"/>
      <c r="BI20" s="13"/>
      <c r="BJ20" s="43"/>
      <c r="BK20" s="71"/>
      <c r="BL20" s="13"/>
      <c r="BM20" s="60"/>
      <c r="BN20" s="48"/>
      <c r="BO20" s="13"/>
      <c r="BP20" s="43"/>
      <c r="BQ20" s="14"/>
      <c r="BR20" s="12" t="s">
        <v>25</v>
      </c>
      <c r="BS20" s="48">
        <f t="shared" si="14"/>
        <v>0</v>
      </c>
      <c r="BT20" s="13" t="s">
        <v>5</v>
      </c>
      <c r="BU20" s="46">
        <f t="shared" si="15"/>
        <v>0</v>
      </c>
      <c r="BV20" s="48">
        <f>편입용지조서!T20</f>
        <v>0</v>
      </c>
      <c r="BW20" s="13" t="s">
        <v>5</v>
      </c>
      <c r="BX20" s="43">
        <f>편입용지조서!V20</f>
        <v>0</v>
      </c>
      <c r="BY20" s="71">
        <f>편입용지조서!W20</f>
        <v>0</v>
      </c>
      <c r="BZ20" s="13" t="s">
        <v>5</v>
      </c>
      <c r="CA20" s="60">
        <f>편입용지조서!Y20</f>
        <v>0</v>
      </c>
      <c r="CB20" s="48">
        <f>편입용지조서!Z20</f>
        <v>0</v>
      </c>
      <c r="CC20" s="13" t="s">
        <v>5</v>
      </c>
      <c r="CD20" s="43">
        <f>편입용지조서!AB20</f>
        <v>0</v>
      </c>
      <c r="CE20" s="48">
        <f>편입용지조서!AC20</f>
        <v>0</v>
      </c>
      <c r="CF20" s="13" t="s">
        <v>5</v>
      </c>
      <c r="CG20" s="43">
        <f>편입용지조서!AE20</f>
        <v>0</v>
      </c>
      <c r="CH20" s="71">
        <f>편입용지조서!AF20</f>
        <v>0</v>
      </c>
      <c r="CI20" s="13" t="s">
        <v>5</v>
      </c>
      <c r="CJ20" s="60">
        <f>편입용지조서!AH20</f>
        <v>0</v>
      </c>
      <c r="CK20" s="48">
        <f>편입용지조서!AI20</f>
        <v>0</v>
      </c>
      <c r="CL20" s="13" t="s">
        <v>5</v>
      </c>
      <c r="CM20" s="43">
        <f>편입용지조서!AK20</f>
        <v>0</v>
      </c>
      <c r="CN20" s="14"/>
      <c r="CO20" s="12" t="s">
        <v>25</v>
      </c>
      <c r="CP20" s="48">
        <f t="shared" si="16"/>
        <v>0</v>
      </c>
      <c r="CQ20" s="13" t="s">
        <v>5</v>
      </c>
      <c r="CR20" s="46">
        <f t="shared" si="17"/>
        <v>0</v>
      </c>
      <c r="CS20" s="48">
        <f>'편입용지조서(4)'!T20</f>
        <v>0</v>
      </c>
      <c r="CT20" s="13" t="s">
        <v>5</v>
      </c>
      <c r="CU20" s="43">
        <f>'편입용지조서(4)'!V20</f>
        <v>0</v>
      </c>
      <c r="CV20" s="48">
        <f>'편입용지조서(4)'!W20</f>
        <v>0</v>
      </c>
      <c r="CW20" s="13" t="s">
        <v>5</v>
      </c>
      <c r="CX20" s="43">
        <f>'편입용지조서(4)'!Y20</f>
        <v>0</v>
      </c>
      <c r="CY20" s="48">
        <f>'편입용지조서(4)'!Z20</f>
        <v>0</v>
      </c>
      <c r="CZ20" s="13" t="s">
        <v>5</v>
      </c>
      <c r="DA20" s="43">
        <f>'편입용지조서(4)'!AB20</f>
        <v>0</v>
      </c>
      <c r="DB20" s="48">
        <f>'편입용지조서(4)'!AC20</f>
        <v>0</v>
      </c>
      <c r="DC20" s="13" t="s">
        <v>5</v>
      </c>
      <c r="DD20" s="43">
        <f>'편입용지조서(4)'!AE20</f>
        <v>0</v>
      </c>
      <c r="DE20" s="48">
        <f>'편입용지조서(4)'!AF20</f>
        <v>0</v>
      </c>
      <c r="DF20" s="13" t="s">
        <v>5</v>
      </c>
      <c r="DG20" s="43">
        <f>'편입용지조서(4)'!AH20</f>
        <v>0</v>
      </c>
      <c r="DH20" s="48">
        <f>'편입용지조서(4)'!AI20</f>
        <v>0</v>
      </c>
      <c r="DI20" s="13" t="s">
        <v>5</v>
      </c>
      <c r="DJ20" s="43">
        <f>'편입용지조서(4)'!AK20</f>
        <v>0</v>
      </c>
      <c r="DK20" s="14"/>
    </row>
    <row r="21" spans="1:115" ht="20.100000000000001" customHeight="1">
      <c r="A21" s="12" t="s">
        <v>650</v>
      </c>
      <c r="B21" s="48">
        <f t="shared" si="10"/>
        <v>0</v>
      </c>
      <c r="C21" s="13" t="s">
        <v>5</v>
      </c>
      <c r="D21" s="46">
        <f t="shared" si="11"/>
        <v>0</v>
      </c>
      <c r="E21" s="48">
        <f t="shared" si="12"/>
        <v>0</v>
      </c>
      <c r="F21" s="13" t="s">
        <v>5</v>
      </c>
      <c r="G21" s="43">
        <f t="shared" si="13"/>
        <v>0</v>
      </c>
      <c r="H21" s="71">
        <f t="shared" si="0"/>
        <v>0</v>
      </c>
      <c r="I21" s="13" t="s">
        <v>5</v>
      </c>
      <c r="J21" s="60">
        <f t="shared" si="1"/>
        <v>0</v>
      </c>
      <c r="K21" s="48">
        <f t="shared" si="2"/>
        <v>0</v>
      </c>
      <c r="L21" s="13" t="s">
        <v>5</v>
      </c>
      <c r="M21" s="43">
        <f t="shared" si="3"/>
        <v>0</v>
      </c>
      <c r="N21" s="74">
        <f t="shared" si="4"/>
        <v>0</v>
      </c>
      <c r="O21" s="13" t="s">
        <v>5</v>
      </c>
      <c r="P21" s="43">
        <f t="shared" si="5"/>
        <v>0</v>
      </c>
      <c r="Q21" s="71">
        <f t="shared" si="6"/>
        <v>0</v>
      </c>
      <c r="R21" s="13" t="s">
        <v>5</v>
      </c>
      <c r="S21" s="60">
        <f t="shared" si="7"/>
        <v>0</v>
      </c>
      <c r="T21" s="48">
        <f t="shared" si="8"/>
        <v>0</v>
      </c>
      <c r="U21" s="13" t="s">
        <v>5</v>
      </c>
      <c r="V21" s="43">
        <f t="shared" si="9"/>
        <v>0</v>
      </c>
      <c r="W21" s="14"/>
      <c r="X21" s="12" t="s">
        <v>31</v>
      </c>
      <c r="Y21" s="48"/>
      <c r="Z21" s="13"/>
      <c r="AA21" s="46"/>
      <c r="AB21" s="48"/>
      <c r="AC21" s="13"/>
      <c r="AD21" s="43"/>
      <c r="AE21" s="71"/>
      <c r="AF21" s="13"/>
      <c r="AG21" s="60"/>
      <c r="AH21" s="48"/>
      <c r="AI21" s="13"/>
      <c r="AJ21" s="43"/>
      <c r="AK21" s="48"/>
      <c r="AL21" s="13"/>
      <c r="AM21" s="43"/>
      <c r="AN21" s="71"/>
      <c r="AO21" s="13"/>
      <c r="AP21" s="60"/>
      <c r="AQ21" s="48"/>
      <c r="AR21" s="13"/>
      <c r="AS21" s="43"/>
      <c r="AT21" s="14"/>
      <c r="AU21" s="12" t="s">
        <v>31</v>
      </c>
      <c r="AV21" s="48"/>
      <c r="AW21" s="13"/>
      <c r="AX21" s="46"/>
      <c r="AY21" s="48"/>
      <c r="AZ21" s="13"/>
      <c r="BA21" s="43"/>
      <c r="BB21" s="71"/>
      <c r="BC21" s="13"/>
      <c r="BD21" s="60"/>
      <c r="BE21" s="48"/>
      <c r="BF21" s="13"/>
      <c r="BG21" s="43"/>
      <c r="BH21" s="48"/>
      <c r="BI21" s="13"/>
      <c r="BJ21" s="43"/>
      <c r="BK21" s="71"/>
      <c r="BL21" s="13"/>
      <c r="BM21" s="60"/>
      <c r="BN21" s="48"/>
      <c r="BO21" s="13"/>
      <c r="BP21" s="43"/>
      <c r="BQ21" s="14"/>
      <c r="BR21" s="12" t="s">
        <v>31</v>
      </c>
      <c r="BS21" s="48">
        <f t="shared" si="14"/>
        <v>0</v>
      </c>
      <c r="BT21" s="13" t="s">
        <v>5</v>
      </c>
      <c r="BU21" s="46">
        <f t="shared" si="15"/>
        <v>0</v>
      </c>
      <c r="BV21" s="48">
        <f>편입용지조서!T21</f>
        <v>0</v>
      </c>
      <c r="BW21" s="13" t="s">
        <v>5</v>
      </c>
      <c r="BX21" s="43">
        <f>편입용지조서!V21</f>
        <v>0</v>
      </c>
      <c r="BY21" s="71">
        <f>편입용지조서!W21</f>
        <v>0</v>
      </c>
      <c r="BZ21" s="13" t="s">
        <v>5</v>
      </c>
      <c r="CA21" s="60">
        <f>편입용지조서!Y21</f>
        <v>0</v>
      </c>
      <c r="CB21" s="48">
        <f>편입용지조서!Z21</f>
        <v>0</v>
      </c>
      <c r="CC21" s="13" t="s">
        <v>5</v>
      </c>
      <c r="CD21" s="43">
        <f>편입용지조서!AB21</f>
        <v>0</v>
      </c>
      <c r="CE21" s="48">
        <f>편입용지조서!AC21</f>
        <v>0</v>
      </c>
      <c r="CF21" s="13" t="s">
        <v>5</v>
      </c>
      <c r="CG21" s="43">
        <f>편입용지조서!AE21</f>
        <v>0</v>
      </c>
      <c r="CH21" s="71">
        <f>편입용지조서!AF21</f>
        <v>0</v>
      </c>
      <c r="CI21" s="13" t="s">
        <v>5</v>
      </c>
      <c r="CJ21" s="60">
        <f>편입용지조서!AH21</f>
        <v>0</v>
      </c>
      <c r="CK21" s="48">
        <f>편입용지조서!AI21</f>
        <v>0</v>
      </c>
      <c r="CL21" s="13" t="s">
        <v>5</v>
      </c>
      <c r="CM21" s="43">
        <f>편입용지조서!AK21</f>
        <v>0</v>
      </c>
      <c r="CN21" s="14"/>
      <c r="CO21" s="12" t="s">
        <v>31</v>
      </c>
      <c r="CP21" s="48">
        <f t="shared" si="16"/>
        <v>0</v>
      </c>
      <c r="CQ21" s="13" t="s">
        <v>5</v>
      </c>
      <c r="CR21" s="46">
        <f t="shared" si="17"/>
        <v>0</v>
      </c>
      <c r="CS21" s="48">
        <f>'편입용지조서(4)'!T21</f>
        <v>0</v>
      </c>
      <c r="CT21" s="13" t="s">
        <v>5</v>
      </c>
      <c r="CU21" s="43">
        <f>'편입용지조서(4)'!V21</f>
        <v>0</v>
      </c>
      <c r="CV21" s="48">
        <f>'편입용지조서(4)'!W21</f>
        <v>0</v>
      </c>
      <c r="CW21" s="13" t="s">
        <v>5</v>
      </c>
      <c r="CX21" s="43">
        <f>'편입용지조서(4)'!Y21</f>
        <v>0</v>
      </c>
      <c r="CY21" s="48">
        <f>'편입용지조서(4)'!Z21</f>
        <v>0</v>
      </c>
      <c r="CZ21" s="13" t="s">
        <v>5</v>
      </c>
      <c r="DA21" s="43">
        <f>'편입용지조서(4)'!AB21</f>
        <v>0</v>
      </c>
      <c r="DB21" s="48">
        <f>'편입용지조서(4)'!AC21</f>
        <v>0</v>
      </c>
      <c r="DC21" s="13" t="s">
        <v>5</v>
      </c>
      <c r="DD21" s="43">
        <f>'편입용지조서(4)'!AE21</f>
        <v>0</v>
      </c>
      <c r="DE21" s="48">
        <f>'편입용지조서(4)'!AF21</f>
        <v>0</v>
      </c>
      <c r="DF21" s="13" t="s">
        <v>5</v>
      </c>
      <c r="DG21" s="43">
        <f>'편입용지조서(4)'!AH21</f>
        <v>0</v>
      </c>
      <c r="DH21" s="48">
        <f>'편입용지조서(4)'!AI21</f>
        <v>0</v>
      </c>
      <c r="DI21" s="13" t="s">
        <v>5</v>
      </c>
      <c r="DJ21" s="43">
        <f>'편입용지조서(4)'!AK21</f>
        <v>0</v>
      </c>
      <c r="DK21" s="14"/>
    </row>
    <row r="22" spans="1:115" ht="20.100000000000001" customHeight="1">
      <c r="A22" s="12" t="s">
        <v>651</v>
      </c>
      <c r="B22" s="48">
        <f t="shared" si="10"/>
        <v>3</v>
      </c>
      <c r="C22" s="13" t="s">
        <v>5</v>
      </c>
      <c r="D22" s="46">
        <f t="shared" si="11"/>
        <v>299</v>
      </c>
      <c r="E22" s="48">
        <f t="shared" si="12"/>
        <v>0</v>
      </c>
      <c r="F22" s="13" t="s">
        <v>5</v>
      </c>
      <c r="G22" s="43">
        <f t="shared" si="13"/>
        <v>0</v>
      </c>
      <c r="H22" s="71">
        <f t="shared" si="0"/>
        <v>1</v>
      </c>
      <c r="I22" s="13" t="s">
        <v>5</v>
      </c>
      <c r="J22" s="60">
        <f t="shared" si="1"/>
        <v>102</v>
      </c>
      <c r="K22" s="48">
        <f t="shared" si="2"/>
        <v>1</v>
      </c>
      <c r="L22" s="13" t="s">
        <v>5</v>
      </c>
      <c r="M22" s="43">
        <f t="shared" si="3"/>
        <v>102</v>
      </c>
      <c r="N22" s="74">
        <f t="shared" si="4"/>
        <v>2</v>
      </c>
      <c r="O22" s="13" t="s">
        <v>5</v>
      </c>
      <c r="P22" s="43">
        <f t="shared" si="5"/>
        <v>197</v>
      </c>
      <c r="Q22" s="71">
        <f t="shared" si="6"/>
        <v>0</v>
      </c>
      <c r="R22" s="13" t="s">
        <v>5</v>
      </c>
      <c r="S22" s="60">
        <f t="shared" si="7"/>
        <v>0</v>
      </c>
      <c r="T22" s="48">
        <f t="shared" si="8"/>
        <v>2</v>
      </c>
      <c r="U22" s="13" t="s">
        <v>5</v>
      </c>
      <c r="V22" s="43">
        <f t="shared" si="9"/>
        <v>197</v>
      </c>
      <c r="W22" s="14"/>
      <c r="X22" s="12" t="s">
        <v>36</v>
      </c>
      <c r="Y22" s="48"/>
      <c r="Z22" s="13"/>
      <c r="AA22" s="46"/>
      <c r="AB22" s="48"/>
      <c r="AC22" s="13"/>
      <c r="AD22" s="43"/>
      <c r="AE22" s="71"/>
      <c r="AF22" s="13"/>
      <c r="AG22" s="60"/>
      <c r="AH22" s="48"/>
      <c r="AI22" s="13"/>
      <c r="AJ22" s="43"/>
      <c r="AK22" s="48"/>
      <c r="AL22" s="13"/>
      <c r="AM22" s="43"/>
      <c r="AN22" s="71"/>
      <c r="AO22" s="13"/>
      <c r="AP22" s="60"/>
      <c r="AQ22" s="48"/>
      <c r="AR22" s="13"/>
      <c r="AS22" s="43"/>
      <c r="AT22" s="14"/>
      <c r="AU22" s="12" t="s">
        <v>36</v>
      </c>
      <c r="AV22" s="48"/>
      <c r="AW22" s="13"/>
      <c r="AX22" s="46"/>
      <c r="AY22" s="48"/>
      <c r="AZ22" s="13"/>
      <c r="BA22" s="43"/>
      <c r="BB22" s="71"/>
      <c r="BC22" s="13"/>
      <c r="BD22" s="60"/>
      <c r="BE22" s="48"/>
      <c r="BF22" s="13"/>
      <c r="BG22" s="43"/>
      <c r="BH22" s="48"/>
      <c r="BI22" s="13"/>
      <c r="BJ22" s="43"/>
      <c r="BK22" s="71"/>
      <c r="BL22" s="13"/>
      <c r="BM22" s="60"/>
      <c r="BN22" s="48"/>
      <c r="BO22" s="13"/>
      <c r="BP22" s="43"/>
      <c r="BQ22" s="14"/>
      <c r="BR22" s="12" t="s">
        <v>36</v>
      </c>
      <c r="BS22" s="48">
        <f t="shared" si="14"/>
        <v>3</v>
      </c>
      <c r="BT22" s="13" t="s">
        <v>5</v>
      </c>
      <c r="BU22" s="46">
        <f t="shared" si="15"/>
        <v>299</v>
      </c>
      <c r="BV22" s="48">
        <f>편입용지조서!T22</f>
        <v>0</v>
      </c>
      <c r="BW22" s="13" t="s">
        <v>5</v>
      </c>
      <c r="BX22" s="43">
        <f>편입용지조서!V22</f>
        <v>0</v>
      </c>
      <c r="BY22" s="71">
        <f>편입용지조서!W22</f>
        <v>1</v>
      </c>
      <c r="BZ22" s="13" t="s">
        <v>5</v>
      </c>
      <c r="CA22" s="60">
        <f>편입용지조서!Y22</f>
        <v>102</v>
      </c>
      <c r="CB22" s="48">
        <f>편입용지조서!Z22</f>
        <v>1</v>
      </c>
      <c r="CC22" s="13" t="s">
        <v>5</v>
      </c>
      <c r="CD22" s="43">
        <f>편입용지조서!AB22</f>
        <v>102</v>
      </c>
      <c r="CE22" s="48">
        <f>편입용지조서!AC22</f>
        <v>2</v>
      </c>
      <c r="CF22" s="13" t="s">
        <v>5</v>
      </c>
      <c r="CG22" s="43">
        <f>편입용지조서!AE22</f>
        <v>197</v>
      </c>
      <c r="CH22" s="71">
        <f>편입용지조서!AF22</f>
        <v>0</v>
      </c>
      <c r="CI22" s="13" t="s">
        <v>5</v>
      </c>
      <c r="CJ22" s="60">
        <f>편입용지조서!AH22</f>
        <v>0</v>
      </c>
      <c r="CK22" s="48">
        <f>편입용지조서!AI22</f>
        <v>2</v>
      </c>
      <c r="CL22" s="13" t="s">
        <v>5</v>
      </c>
      <c r="CM22" s="43">
        <f>편입용지조서!AK22</f>
        <v>197</v>
      </c>
      <c r="CN22" s="14"/>
      <c r="CO22" s="12" t="s">
        <v>36</v>
      </c>
      <c r="CP22" s="48">
        <f t="shared" si="16"/>
        <v>0</v>
      </c>
      <c r="CQ22" s="13" t="s">
        <v>5</v>
      </c>
      <c r="CR22" s="46">
        <f t="shared" si="17"/>
        <v>0</v>
      </c>
      <c r="CS22" s="48">
        <f>'편입용지조서(4)'!T22</f>
        <v>0</v>
      </c>
      <c r="CT22" s="13" t="s">
        <v>5</v>
      </c>
      <c r="CU22" s="43">
        <f>'편입용지조서(4)'!V22</f>
        <v>0</v>
      </c>
      <c r="CV22" s="48">
        <f>'편입용지조서(4)'!W22</f>
        <v>0</v>
      </c>
      <c r="CW22" s="13" t="s">
        <v>5</v>
      </c>
      <c r="CX22" s="43">
        <f>'편입용지조서(4)'!Y22</f>
        <v>0</v>
      </c>
      <c r="CY22" s="48">
        <f>'편입용지조서(4)'!Z22</f>
        <v>0</v>
      </c>
      <c r="CZ22" s="13" t="s">
        <v>5</v>
      </c>
      <c r="DA22" s="43">
        <f>'편입용지조서(4)'!AB22</f>
        <v>0</v>
      </c>
      <c r="DB22" s="48">
        <f>'편입용지조서(4)'!AC22</f>
        <v>0</v>
      </c>
      <c r="DC22" s="13" t="s">
        <v>5</v>
      </c>
      <c r="DD22" s="43">
        <f>'편입용지조서(4)'!AE22</f>
        <v>0</v>
      </c>
      <c r="DE22" s="48">
        <f>'편입용지조서(4)'!AF22</f>
        <v>0</v>
      </c>
      <c r="DF22" s="13" t="s">
        <v>5</v>
      </c>
      <c r="DG22" s="43">
        <f>'편입용지조서(4)'!AH22</f>
        <v>0</v>
      </c>
      <c r="DH22" s="48">
        <f>'편입용지조서(4)'!AI22</f>
        <v>0</v>
      </c>
      <c r="DI22" s="13" t="s">
        <v>5</v>
      </c>
      <c r="DJ22" s="43">
        <f>'편입용지조서(4)'!AK22</f>
        <v>0</v>
      </c>
      <c r="DK22" s="14"/>
    </row>
    <row r="23" spans="1:115" ht="20.100000000000001" customHeight="1">
      <c r="A23" s="16" t="s">
        <v>652</v>
      </c>
      <c r="B23" s="48">
        <f t="shared" si="10"/>
        <v>0</v>
      </c>
      <c r="C23" s="13" t="s">
        <v>5</v>
      </c>
      <c r="D23" s="46">
        <f t="shared" si="11"/>
        <v>0</v>
      </c>
      <c r="E23" s="48">
        <f t="shared" si="12"/>
        <v>0</v>
      </c>
      <c r="F23" s="13" t="s">
        <v>5</v>
      </c>
      <c r="G23" s="43">
        <f t="shared" si="13"/>
        <v>0</v>
      </c>
      <c r="H23" s="71">
        <f t="shared" si="0"/>
        <v>0</v>
      </c>
      <c r="I23" s="13" t="s">
        <v>5</v>
      </c>
      <c r="J23" s="60">
        <f t="shared" si="1"/>
        <v>0</v>
      </c>
      <c r="K23" s="48">
        <f t="shared" si="2"/>
        <v>0</v>
      </c>
      <c r="L23" s="13" t="s">
        <v>5</v>
      </c>
      <c r="M23" s="43">
        <f t="shared" si="3"/>
        <v>0</v>
      </c>
      <c r="N23" s="74">
        <f t="shared" si="4"/>
        <v>0</v>
      </c>
      <c r="O23" s="13" t="s">
        <v>5</v>
      </c>
      <c r="P23" s="43">
        <f t="shared" si="5"/>
        <v>0</v>
      </c>
      <c r="Q23" s="71">
        <f t="shared" si="6"/>
        <v>0</v>
      </c>
      <c r="R23" s="13" t="s">
        <v>5</v>
      </c>
      <c r="S23" s="60">
        <f t="shared" si="7"/>
        <v>0</v>
      </c>
      <c r="T23" s="48">
        <f t="shared" si="8"/>
        <v>0</v>
      </c>
      <c r="U23" s="13" t="s">
        <v>5</v>
      </c>
      <c r="V23" s="43">
        <f t="shared" si="9"/>
        <v>0</v>
      </c>
      <c r="W23" s="14"/>
      <c r="X23" s="16" t="s">
        <v>40</v>
      </c>
      <c r="Y23" s="48"/>
      <c r="Z23" s="13"/>
      <c r="AA23" s="46"/>
      <c r="AB23" s="48"/>
      <c r="AC23" s="13"/>
      <c r="AD23" s="43"/>
      <c r="AE23" s="71"/>
      <c r="AF23" s="13"/>
      <c r="AG23" s="60"/>
      <c r="AH23" s="48"/>
      <c r="AI23" s="13"/>
      <c r="AJ23" s="43"/>
      <c r="AK23" s="48"/>
      <c r="AL23" s="13"/>
      <c r="AM23" s="43"/>
      <c r="AN23" s="71"/>
      <c r="AO23" s="13"/>
      <c r="AP23" s="60"/>
      <c r="AQ23" s="48"/>
      <c r="AR23" s="13"/>
      <c r="AS23" s="43"/>
      <c r="AT23" s="14"/>
      <c r="AU23" s="16" t="s">
        <v>40</v>
      </c>
      <c r="AV23" s="48"/>
      <c r="AW23" s="13"/>
      <c r="AX23" s="46"/>
      <c r="AY23" s="48"/>
      <c r="AZ23" s="13"/>
      <c r="BA23" s="43"/>
      <c r="BB23" s="71"/>
      <c r="BC23" s="13"/>
      <c r="BD23" s="60"/>
      <c r="BE23" s="48"/>
      <c r="BF23" s="13"/>
      <c r="BG23" s="43"/>
      <c r="BH23" s="48"/>
      <c r="BI23" s="13"/>
      <c r="BJ23" s="43"/>
      <c r="BK23" s="71"/>
      <c r="BL23" s="13"/>
      <c r="BM23" s="60"/>
      <c r="BN23" s="48"/>
      <c r="BO23" s="13"/>
      <c r="BP23" s="43"/>
      <c r="BQ23" s="14"/>
      <c r="BR23" s="16" t="s">
        <v>40</v>
      </c>
      <c r="BS23" s="48">
        <f t="shared" si="14"/>
        <v>0</v>
      </c>
      <c r="BT23" s="13" t="s">
        <v>5</v>
      </c>
      <c r="BU23" s="46">
        <f t="shared" si="15"/>
        <v>0</v>
      </c>
      <c r="BV23" s="48">
        <f>편입용지조서!T23</f>
        <v>0</v>
      </c>
      <c r="BW23" s="13" t="s">
        <v>5</v>
      </c>
      <c r="BX23" s="43">
        <f>편입용지조서!V23</f>
        <v>0</v>
      </c>
      <c r="BY23" s="71">
        <f>편입용지조서!W23</f>
        <v>0</v>
      </c>
      <c r="BZ23" s="13" t="s">
        <v>5</v>
      </c>
      <c r="CA23" s="60">
        <f>편입용지조서!Y23</f>
        <v>0</v>
      </c>
      <c r="CB23" s="48">
        <f>편입용지조서!Z23</f>
        <v>0</v>
      </c>
      <c r="CC23" s="13" t="s">
        <v>5</v>
      </c>
      <c r="CD23" s="43">
        <f>편입용지조서!AB23</f>
        <v>0</v>
      </c>
      <c r="CE23" s="48">
        <f>편입용지조서!AC23</f>
        <v>0</v>
      </c>
      <c r="CF23" s="13" t="s">
        <v>5</v>
      </c>
      <c r="CG23" s="43">
        <f>편입용지조서!AE23</f>
        <v>0</v>
      </c>
      <c r="CH23" s="71">
        <f>편입용지조서!AF23</f>
        <v>0</v>
      </c>
      <c r="CI23" s="13" t="s">
        <v>5</v>
      </c>
      <c r="CJ23" s="60">
        <f>편입용지조서!AH23</f>
        <v>0</v>
      </c>
      <c r="CK23" s="48">
        <f>편입용지조서!AI23</f>
        <v>0</v>
      </c>
      <c r="CL23" s="13" t="s">
        <v>5</v>
      </c>
      <c r="CM23" s="43">
        <f>편입용지조서!AK23</f>
        <v>0</v>
      </c>
      <c r="CN23" s="14"/>
      <c r="CO23" s="16" t="s">
        <v>40</v>
      </c>
      <c r="CP23" s="48">
        <f t="shared" si="16"/>
        <v>0</v>
      </c>
      <c r="CQ23" s="13" t="s">
        <v>5</v>
      </c>
      <c r="CR23" s="46">
        <f t="shared" si="17"/>
        <v>0</v>
      </c>
      <c r="CS23" s="48">
        <f>'편입용지조서(4)'!T23</f>
        <v>0</v>
      </c>
      <c r="CT23" s="13" t="s">
        <v>5</v>
      </c>
      <c r="CU23" s="43">
        <f>'편입용지조서(4)'!V23</f>
        <v>0</v>
      </c>
      <c r="CV23" s="48">
        <f>'편입용지조서(4)'!W23</f>
        <v>0</v>
      </c>
      <c r="CW23" s="13" t="s">
        <v>5</v>
      </c>
      <c r="CX23" s="43">
        <f>'편입용지조서(4)'!Y23</f>
        <v>0</v>
      </c>
      <c r="CY23" s="48">
        <f>'편입용지조서(4)'!Z23</f>
        <v>0</v>
      </c>
      <c r="CZ23" s="13" t="s">
        <v>5</v>
      </c>
      <c r="DA23" s="43">
        <f>'편입용지조서(4)'!AB23</f>
        <v>0</v>
      </c>
      <c r="DB23" s="48">
        <f>'편입용지조서(4)'!AC23</f>
        <v>0</v>
      </c>
      <c r="DC23" s="13" t="s">
        <v>5</v>
      </c>
      <c r="DD23" s="43">
        <f>'편입용지조서(4)'!AE23</f>
        <v>0</v>
      </c>
      <c r="DE23" s="48">
        <f>'편입용지조서(4)'!AF23</f>
        <v>0</v>
      </c>
      <c r="DF23" s="13" t="s">
        <v>5</v>
      </c>
      <c r="DG23" s="43">
        <f>'편입용지조서(4)'!AH23</f>
        <v>0</v>
      </c>
      <c r="DH23" s="48">
        <f>'편입용지조서(4)'!AI23</f>
        <v>0</v>
      </c>
      <c r="DI23" s="13" t="s">
        <v>5</v>
      </c>
      <c r="DJ23" s="43">
        <f>'편입용지조서(4)'!AK23</f>
        <v>0</v>
      </c>
      <c r="DK23" s="14"/>
    </row>
    <row r="24" spans="1:115" ht="20.100000000000001" customHeight="1">
      <c r="A24" s="16" t="s">
        <v>653</v>
      </c>
      <c r="B24" s="48">
        <f t="shared" si="10"/>
        <v>0</v>
      </c>
      <c r="C24" s="13" t="s">
        <v>5</v>
      </c>
      <c r="D24" s="46">
        <f t="shared" si="11"/>
        <v>0</v>
      </c>
      <c r="E24" s="48">
        <f t="shared" si="12"/>
        <v>0</v>
      </c>
      <c r="F24" s="13" t="s">
        <v>5</v>
      </c>
      <c r="G24" s="43">
        <f t="shared" si="13"/>
        <v>0</v>
      </c>
      <c r="H24" s="71">
        <f t="shared" si="0"/>
        <v>0</v>
      </c>
      <c r="I24" s="13" t="s">
        <v>5</v>
      </c>
      <c r="J24" s="60">
        <f t="shared" si="1"/>
        <v>0</v>
      </c>
      <c r="K24" s="48">
        <f t="shared" si="2"/>
        <v>0</v>
      </c>
      <c r="L24" s="13" t="s">
        <v>5</v>
      </c>
      <c r="M24" s="43">
        <f t="shared" si="3"/>
        <v>0</v>
      </c>
      <c r="N24" s="74">
        <f t="shared" si="4"/>
        <v>0</v>
      </c>
      <c r="O24" s="13" t="s">
        <v>5</v>
      </c>
      <c r="P24" s="43">
        <f t="shared" si="5"/>
        <v>0</v>
      </c>
      <c r="Q24" s="71">
        <f t="shared" si="6"/>
        <v>0</v>
      </c>
      <c r="R24" s="13" t="s">
        <v>5</v>
      </c>
      <c r="S24" s="60">
        <f t="shared" si="7"/>
        <v>0</v>
      </c>
      <c r="T24" s="48">
        <f t="shared" si="8"/>
        <v>0</v>
      </c>
      <c r="U24" s="13" t="s">
        <v>5</v>
      </c>
      <c r="V24" s="43">
        <f t="shared" si="9"/>
        <v>0</v>
      </c>
      <c r="W24" s="14"/>
      <c r="X24" s="16" t="s">
        <v>39</v>
      </c>
      <c r="Y24" s="48"/>
      <c r="Z24" s="13"/>
      <c r="AA24" s="46"/>
      <c r="AB24" s="48"/>
      <c r="AC24" s="13"/>
      <c r="AD24" s="43"/>
      <c r="AE24" s="71"/>
      <c r="AF24" s="13"/>
      <c r="AG24" s="60"/>
      <c r="AH24" s="48"/>
      <c r="AI24" s="13"/>
      <c r="AJ24" s="43"/>
      <c r="AK24" s="48"/>
      <c r="AL24" s="13"/>
      <c r="AM24" s="43"/>
      <c r="AN24" s="71"/>
      <c r="AO24" s="13"/>
      <c r="AP24" s="60"/>
      <c r="AQ24" s="48"/>
      <c r="AR24" s="13"/>
      <c r="AS24" s="43"/>
      <c r="AT24" s="14"/>
      <c r="AU24" s="16" t="s">
        <v>39</v>
      </c>
      <c r="AV24" s="48"/>
      <c r="AW24" s="13"/>
      <c r="AX24" s="46"/>
      <c r="AY24" s="48"/>
      <c r="AZ24" s="13"/>
      <c r="BA24" s="43"/>
      <c r="BB24" s="71"/>
      <c r="BC24" s="13"/>
      <c r="BD24" s="60"/>
      <c r="BE24" s="48"/>
      <c r="BF24" s="13"/>
      <c r="BG24" s="43"/>
      <c r="BH24" s="48"/>
      <c r="BI24" s="13"/>
      <c r="BJ24" s="43"/>
      <c r="BK24" s="71"/>
      <c r="BL24" s="13"/>
      <c r="BM24" s="60"/>
      <c r="BN24" s="48"/>
      <c r="BO24" s="13"/>
      <c r="BP24" s="43"/>
      <c r="BQ24" s="14"/>
      <c r="BR24" s="16" t="s">
        <v>39</v>
      </c>
      <c r="BS24" s="48">
        <f t="shared" si="14"/>
        <v>0</v>
      </c>
      <c r="BT24" s="13" t="s">
        <v>5</v>
      </c>
      <c r="BU24" s="46">
        <f t="shared" si="15"/>
        <v>0</v>
      </c>
      <c r="BV24" s="48">
        <f>편입용지조서!T24</f>
        <v>0</v>
      </c>
      <c r="BW24" s="13" t="s">
        <v>5</v>
      </c>
      <c r="BX24" s="43">
        <f>편입용지조서!V24</f>
        <v>0</v>
      </c>
      <c r="BY24" s="71">
        <f>편입용지조서!W24</f>
        <v>0</v>
      </c>
      <c r="BZ24" s="13" t="s">
        <v>5</v>
      </c>
      <c r="CA24" s="60">
        <f>편입용지조서!Y24</f>
        <v>0</v>
      </c>
      <c r="CB24" s="48">
        <f>편입용지조서!Z24</f>
        <v>0</v>
      </c>
      <c r="CC24" s="13" t="s">
        <v>5</v>
      </c>
      <c r="CD24" s="43">
        <f>편입용지조서!AB24</f>
        <v>0</v>
      </c>
      <c r="CE24" s="48">
        <f>편입용지조서!AC24</f>
        <v>0</v>
      </c>
      <c r="CF24" s="13" t="s">
        <v>5</v>
      </c>
      <c r="CG24" s="43">
        <f>편입용지조서!AE24</f>
        <v>0</v>
      </c>
      <c r="CH24" s="71">
        <f>편입용지조서!AF24</f>
        <v>0</v>
      </c>
      <c r="CI24" s="13" t="s">
        <v>5</v>
      </c>
      <c r="CJ24" s="60">
        <f>편입용지조서!AH24</f>
        <v>0</v>
      </c>
      <c r="CK24" s="48">
        <f>편입용지조서!AI24</f>
        <v>0</v>
      </c>
      <c r="CL24" s="13" t="s">
        <v>5</v>
      </c>
      <c r="CM24" s="43">
        <f>편입용지조서!AK24</f>
        <v>0</v>
      </c>
      <c r="CN24" s="14"/>
      <c r="CO24" s="16" t="s">
        <v>39</v>
      </c>
      <c r="CP24" s="48">
        <f t="shared" si="16"/>
        <v>0</v>
      </c>
      <c r="CQ24" s="13" t="s">
        <v>5</v>
      </c>
      <c r="CR24" s="46">
        <f t="shared" si="17"/>
        <v>0</v>
      </c>
      <c r="CS24" s="48">
        <f>'편입용지조서(4)'!T24</f>
        <v>0</v>
      </c>
      <c r="CT24" s="13" t="s">
        <v>5</v>
      </c>
      <c r="CU24" s="43">
        <f>'편입용지조서(4)'!V24</f>
        <v>0</v>
      </c>
      <c r="CV24" s="48">
        <f>'편입용지조서(4)'!W24</f>
        <v>0</v>
      </c>
      <c r="CW24" s="13" t="s">
        <v>5</v>
      </c>
      <c r="CX24" s="43">
        <f>'편입용지조서(4)'!Y24</f>
        <v>0</v>
      </c>
      <c r="CY24" s="48">
        <f>'편입용지조서(4)'!Z24</f>
        <v>0</v>
      </c>
      <c r="CZ24" s="13" t="s">
        <v>5</v>
      </c>
      <c r="DA24" s="43">
        <f>'편입용지조서(4)'!AB24</f>
        <v>0</v>
      </c>
      <c r="DB24" s="48">
        <f>'편입용지조서(4)'!AC24</f>
        <v>0</v>
      </c>
      <c r="DC24" s="13" t="s">
        <v>5</v>
      </c>
      <c r="DD24" s="43">
        <f>'편입용지조서(4)'!AE24</f>
        <v>0</v>
      </c>
      <c r="DE24" s="48">
        <f>'편입용지조서(4)'!AF24</f>
        <v>0</v>
      </c>
      <c r="DF24" s="13" t="s">
        <v>5</v>
      </c>
      <c r="DG24" s="43">
        <f>'편입용지조서(4)'!AH24</f>
        <v>0</v>
      </c>
      <c r="DH24" s="48">
        <f>'편입용지조서(4)'!AI24</f>
        <v>0</v>
      </c>
      <c r="DI24" s="13" t="s">
        <v>5</v>
      </c>
      <c r="DJ24" s="43">
        <f>'편입용지조서(4)'!AK24</f>
        <v>0</v>
      </c>
      <c r="DK24" s="14"/>
    </row>
    <row r="25" spans="1:115" ht="20.100000000000001" customHeight="1">
      <c r="A25" s="12" t="s">
        <v>654</v>
      </c>
      <c r="B25" s="48">
        <f t="shared" si="10"/>
        <v>2</v>
      </c>
      <c r="C25" s="13" t="s">
        <v>5</v>
      </c>
      <c r="D25" s="46">
        <f t="shared" si="11"/>
        <v>281</v>
      </c>
      <c r="E25" s="48">
        <f t="shared" si="12"/>
        <v>2</v>
      </c>
      <c r="F25" s="13" t="s">
        <v>5</v>
      </c>
      <c r="G25" s="43">
        <f t="shared" si="13"/>
        <v>281</v>
      </c>
      <c r="H25" s="71">
        <f t="shared" si="0"/>
        <v>0</v>
      </c>
      <c r="I25" s="13" t="s">
        <v>5</v>
      </c>
      <c r="J25" s="60">
        <f t="shared" si="1"/>
        <v>0</v>
      </c>
      <c r="K25" s="48">
        <f t="shared" si="2"/>
        <v>2</v>
      </c>
      <c r="L25" s="13" t="s">
        <v>5</v>
      </c>
      <c r="M25" s="43">
        <f t="shared" si="3"/>
        <v>281</v>
      </c>
      <c r="N25" s="48">
        <f t="shared" si="4"/>
        <v>0</v>
      </c>
      <c r="O25" s="13" t="s">
        <v>5</v>
      </c>
      <c r="P25" s="43">
        <f t="shared" si="5"/>
        <v>0</v>
      </c>
      <c r="Q25" s="71">
        <f t="shared" si="6"/>
        <v>0</v>
      </c>
      <c r="R25" s="13" t="s">
        <v>5</v>
      </c>
      <c r="S25" s="60">
        <f t="shared" si="7"/>
        <v>0</v>
      </c>
      <c r="T25" s="48">
        <f t="shared" si="8"/>
        <v>0</v>
      </c>
      <c r="U25" s="13" t="s">
        <v>5</v>
      </c>
      <c r="V25" s="43">
        <f t="shared" si="9"/>
        <v>0</v>
      </c>
      <c r="W25" s="14"/>
      <c r="X25" s="12" t="s">
        <v>33</v>
      </c>
      <c r="Y25" s="48"/>
      <c r="Z25" s="13"/>
      <c r="AA25" s="46"/>
      <c r="AB25" s="48"/>
      <c r="AC25" s="13"/>
      <c r="AD25" s="43"/>
      <c r="AE25" s="71"/>
      <c r="AF25" s="13"/>
      <c r="AG25" s="60"/>
      <c r="AH25" s="48"/>
      <c r="AI25" s="13"/>
      <c r="AJ25" s="43"/>
      <c r="AK25" s="48"/>
      <c r="AL25" s="13"/>
      <c r="AM25" s="43"/>
      <c r="AN25" s="71"/>
      <c r="AO25" s="13"/>
      <c r="AP25" s="60"/>
      <c r="AQ25" s="48"/>
      <c r="AR25" s="13"/>
      <c r="AS25" s="43"/>
      <c r="AT25" s="14"/>
      <c r="AU25" s="12" t="s">
        <v>33</v>
      </c>
      <c r="AV25" s="48"/>
      <c r="AW25" s="13"/>
      <c r="AX25" s="46"/>
      <c r="AY25" s="48"/>
      <c r="AZ25" s="13"/>
      <c r="BA25" s="43"/>
      <c r="BB25" s="71"/>
      <c r="BC25" s="13"/>
      <c r="BD25" s="60"/>
      <c r="BE25" s="48"/>
      <c r="BF25" s="13"/>
      <c r="BG25" s="43"/>
      <c r="BH25" s="48"/>
      <c r="BI25" s="13"/>
      <c r="BJ25" s="43"/>
      <c r="BK25" s="71"/>
      <c r="BL25" s="13"/>
      <c r="BM25" s="60"/>
      <c r="BN25" s="48"/>
      <c r="BO25" s="13"/>
      <c r="BP25" s="43"/>
      <c r="BQ25" s="14"/>
      <c r="BR25" s="12" t="s">
        <v>33</v>
      </c>
      <c r="BS25" s="48">
        <f t="shared" si="14"/>
        <v>0</v>
      </c>
      <c r="BT25" s="13" t="s">
        <v>5</v>
      </c>
      <c r="BU25" s="46">
        <f t="shared" si="15"/>
        <v>0</v>
      </c>
      <c r="BV25" s="48">
        <f>편입용지조서!T25</f>
        <v>0</v>
      </c>
      <c r="BW25" s="13" t="s">
        <v>5</v>
      </c>
      <c r="BX25" s="43">
        <f>편입용지조서!V25</f>
        <v>0</v>
      </c>
      <c r="BY25" s="71">
        <f>편입용지조서!W25</f>
        <v>0</v>
      </c>
      <c r="BZ25" s="13" t="s">
        <v>5</v>
      </c>
      <c r="CA25" s="60">
        <f>편입용지조서!Y25</f>
        <v>0</v>
      </c>
      <c r="CB25" s="48">
        <f>편입용지조서!Z25</f>
        <v>0</v>
      </c>
      <c r="CC25" s="13" t="s">
        <v>5</v>
      </c>
      <c r="CD25" s="43">
        <f>편입용지조서!AB25</f>
        <v>0</v>
      </c>
      <c r="CE25" s="48">
        <f>편입용지조서!AC25</f>
        <v>0</v>
      </c>
      <c r="CF25" s="13" t="s">
        <v>5</v>
      </c>
      <c r="CG25" s="43">
        <f>편입용지조서!AE25</f>
        <v>0</v>
      </c>
      <c r="CH25" s="71">
        <f>편입용지조서!AF25</f>
        <v>0</v>
      </c>
      <c r="CI25" s="13" t="s">
        <v>5</v>
      </c>
      <c r="CJ25" s="60">
        <f>편입용지조서!AH25</f>
        <v>0</v>
      </c>
      <c r="CK25" s="48">
        <f>편입용지조서!AI25</f>
        <v>0</v>
      </c>
      <c r="CL25" s="13" t="s">
        <v>5</v>
      </c>
      <c r="CM25" s="43">
        <f>편입용지조서!AK25</f>
        <v>0</v>
      </c>
      <c r="CN25" s="14"/>
      <c r="CO25" s="12" t="s">
        <v>33</v>
      </c>
      <c r="CP25" s="48">
        <f t="shared" si="16"/>
        <v>2</v>
      </c>
      <c r="CQ25" s="13" t="s">
        <v>5</v>
      </c>
      <c r="CR25" s="46">
        <f t="shared" si="17"/>
        <v>281</v>
      </c>
      <c r="CS25" s="48">
        <f>'편입용지조서(4)'!T25</f>
        <v>2</v>
      </c>
      <c r="CT25" s="13" t="s">
        <v>5</v>
      </c>
      <c r="CU25" s="43">
        <f>'편입용지조서(4)'!V25</f>
        <v>281</v>
      </c>
      <c r="CV25" s="48">
        <f>'편입용지조서(4)'!W25</f>
        <v>0</v>
      </c>
      <c r="CW25" s="13" t="s">
        <v>5</v>
      </c>
      <c r="CX25" s="43">
        <f>'편입용지조서(4)'!Y25</f>
        <v>0</v>
      </c>
      <c r="CY25" s="48">
        <f>'편입용지조서(4)'!Z25</f>
        <v>2</v>
      </c>
      <c r="CZ25" s="13" t="s">
        <v>5</v>
      </c>
      <c r="DA25" s="43">
        <f>'편입용지조서(4)'!AB25</f>
        <v>281</v>
      </c>
      <c r="DB25" s="48">
        <f>'편입용지조서(4)'!AC25</f>
        <v>0</v>
      </c>
      <c r="DC25" s="13" t="s">
        <v>5</v>
      </c>
      <c r="DD25" s="43">
        <f>'편입용지조서(4)'!AE25</f>
        <v>0</v>
      </c>
      <c r="DE25" s="48">
        <f>'편입용지조서(4)'!AF25</f>
        <v>0</v>
      </c>
      <c r="DF25" s="13" t="s">
        <v>5</v>
      </c>
      <c r="DG25" s="43">
        <f>'편입용지조서(4)'!AH25</f>
        <v>0</v>
      </c>
      <c r="DH25" s="48">
        <f>'편입용지조서(4)'!AI25</f>
        <v>0</v>
      </c>
      <c r="DI25" s="13" t="s">
        <v>5</v>
      </c>
      <c r="DJ25" s="43">
        <f>'편입용지조서(4)'!AK25</f>
        <v>0</v>
      </c>
      <c r="DK25" s="14"/>
    </row>
    <row r="26" spans="1:115" ht="20.100000000000001" customHeight="1" thickBot="1">
      <c r="A26" s="17" t="s">
        <v>655</v>
      </c>
      <c r="B26" s="49">
        <f t="shared" si="10"/>
        <v>0</v>
      </c>
      <c r="C26" s="18" t="s">
        <v>5</v>
      </c>
      <c r="D26" s="47">
        <f t="shared" si="11"/>
        <v>0</v>
      </c>
      <c r="E26" s="49">
        <f t="shared" si="12"/>
        <v>0</v>
      </c>
      <c r="F26" s="18" t="s">
        <v>5</v>
      </c>
      <c r="G26" s="44">
        <f t="shared" si="13"/>
        <v>0</v>
      </c>
      <c r="H26" s="34">
        <f t="shared" si="0"/>
        <v>0</v>
      </c>
      <c r="I26" s="18" t="s">
        <v>5</v>
      </c>
      <c r="J26" s="61">
        <f t="shared" si="1"/>
        <v>0</v>
      </c>
      <c r="K26" s="49">
        <f t="shared" si="2"/>
        <v>0</v>
      </c>
      <c r="L26" s="18" t="s">
        <v>5</v>
      </c>
      <c r="M26" s="44">
        <f t="shared" si="3"/>
        <v>0</v>
      </c>
      <c r="N26" s="49">
        <f t="shared" si="4"/>
        <v>0</v>
      </c>
      <c r="O26" s="18" t="s">
        <v>5</v>
      </c>
      <c r="P26" s="44">
        <f t="shared" si="5"/>
        <v>0</v>
      </c>
      <c r="Q26" s="34">
        <f t="shared" si="6"/>
        <v>0</v>
      </c>
      <c r="R26" s="18" t="s">
        <v>5</v>
      </c>
      <c r="S26" s="61">
        <f t="shared" si="7"/>
        <v>0</v>
      </c>
      <c r="T26" s="49">
        <f t="shared" si="8"/>
        <v>0</v>
      </c>
      <c r="U26" s="18" t="s">
        <v>5</v>
      </c>
      <c r="V26" s="44">
        <f t="shared" si="9"/>
        <v>0</v>
      </c>
      <c r="W26" s="19"/>
      <c r="X26" s="17" t="s">
        <v>26</v>
      </c>
      <c r="Y26" s="49"/>
      <c r="Z26" s="18"/>
      <c r="AA26" s="47"/>
      <c r="AB26" s="49"/>
      <c r="AC26" s="18"/>
      <c r="AD26" s="44"/>
      <c r="AE26" s="34"/>
      <c r="AF26" s="18"/>
      <c r="AG26" s="61"/>
      <c r="AH26" s="49"/>
      <c r="AI26" s="18"/>
      <c r="AJ26" s="44"/>
      <c r="AK26" s="49"/>
      <c r="AL26" s="18"/>
      <c r="AM26" s="44"/>
      <c r="AN26" s="34"/>
      <c r="AO26" s="18"/>
      <c r="AP26" s="61"/>
      <c r="AQ26" s="49"/>
      <c r="AR26" s="18"/>
      <c r="AS26" s="44"/>
      <c r="AT26" s="19"/>
      <c r="AU26" s="17" t="s">
        <v>26</v>
      </c>
      <c r="AV26" s="49"/>
      <c r="AW26" s="18"/>
      <c r="AX26" s="47"/>
      <c r="AY26" s="49"/>
      <c r="AZ26" s="18"/>
      <c r="BA26" s="44"/>
      <c r="BB26" s="34"/>
      <c r="BC26" s="18"/>
      <c r="BD26" s="61"/>
      <c r="BE26" s="49"/>
      <c r="BF26" s="18"/>
      <c r="BG26" s="44"/>
      <c r="BH26" s="49"/>
      <c r="BI26" s="18"/>
      <c r="BJ26" s="44"/>
      <c r="BK26" s="34"/>
      <c r="BL26" s="18"/>
      <c r="BM26" s="61"/>
      <c r="BN26" s="49"/>
      <c r="BO26" s="18"/>
      <c r="BP26" s="44"/>
      <c r="BQ26" s="19"/>
      <c r="BR26" s="17" t="s">
        <v>26</v>
      </c>
      <c r="BS26" s="49">
        <f t="shared" si="14"/>
        <v>0</v>
      </c>
      <c r="BT26" s="18" t="s">
        <v>5</v>
      </c>
      <c r="BU26" s="47">
        <f t="shared" si="15"/>
        <v>0</v>
      </c>
      <c r="BV26" s="49">
        <f>편입용지조서!T26</f>
        <v>0</v>
      </c>
      <c r="BW26" s="18" t="s">
        <v>5</v>
      </c>
      <c r="BX26" s="44">
        <f>편입용지조서!V26</f>
        <v>0</v>
      </c>
      <c r="BY26" s="34">
        <f>편입용지조서!W26</f>
        <v>0</v>
      </c>
      <c r="BZ26" s="18" t="s">
        <v>5</v>
      </c>
      <c r="CA26" s="61">
        <f>편입용지조서!Y26</f>
        <v>0</v>
      </c>
      <c r="CB26" s="49">
        <f>편입용지조서!Z26</f>
        <v>0</v>
      </c>
      <c r="CC26" s="18" t="s">
        <v>5</v>
      </c>
      <c r="CD26" s="44">
        <f>편입용지조서!AB26</f>
        <v>0</v>
      </c>
      <c r="CE26" s="49">
        <f>편입용지조서!AC26</f>
        <v>0</v>
      </c>
      <c r="CF26" s="18" t="s">
        <v>5</v>
      </c>
      <c r="CG26" s="44">
        <f>편입용지조서!AE26</f>
        <v>0</v>
      </c>
      <c r="CH26" s="34">
        <f>편입용지조서!AF26</f>
        <v>0</v>
      </c>
      <c r="CI26" s="18" t="s">
        <v>5</v>
      </c>
      <c r="CJ26" s="61">
        <f>편입용지조서!AH26</f>
        <v>0</v>
      </c>
      <c r="CK26" s="49">
        <f>편입용지조서!AI26</f>
        <v>0</v>
      </c>
      <c r="CL26" s="18" t="s">
        <v>5</v>
      </c>
      <c r="CM26" s="44">
        <f>편입용지조서!AK26</f>
        <v>0</v>
      </c>
      <c r="CN26" s="19"/>
      <c r="CO26" s="17" t="s">
        <v>26</v>
      </c>
      <c r="CP26" s="49">
        <f t="shared" si="16"/>
        <v>0</v>
      </c>
      <c r="CQ26" s="18" t="s">
        <v>5</v>
      </c>
      <c r="CR26" s="47">
        <f t="shared" si="17"/>
        <v>0</v>
      </c>
      <c r="CS26" s="49">
        <f>'편입용지조서(4)'!T26</f>
        <v>0</v>
      </c>
      <c r="CT26" s="18" t="s">
        <v>5</v>
      </c>
      <c r="CU26" s="44">
        <f>'편입용지조서(4)'!V26</f>
        <v>0</v>
      </c>
      <c r="CV26" s="49">
        <f>'편입용지조서(4)'!W26</f>
        <v>0</v>
      </c>
      <c r="CW26" s="18" t="s">
        <v>5</v>
      </c>
      <c r="CX26" s="44">
        <f>'편입용지조서(4)'!Y26</f>
        <v>0</v>
      </c>
      <c r="CY26" s="49">
        <f>'편입용지조서(4)'!Z26</f>
        <v>0</v>
      </c>
      <c r="CZ26" s="18" t="s">
        <v>5</v>
      </c>
      <c r="DA26" s="44">
        <f>'편입용지조서(4)'!AB26</f>
        <v>0</v>
      </c>
      <c r="DB26" s="49">
        <f>'편입용지조서(4)'!AC26</f>
        <v>0</v>
      </c>
      <c r="DC26" s="18" t="s">
        <v>5</v>
      </c>
      <c r="DD26" s="44">
        <f>'편입용지조서(4)'!AE26</f>
        <v>0</v>
      </c>
      <c r="DE26" s="49">
        <f>'편입용지조서(4)'!AF26</f>
        <v>0</v>
      </c>
      <c r="DF26" s="18" t="s">
        <v>5</v>
      </c>
      <c r="DG26" s="44">
        <f>'편입용지조서(4)'!AH26</f>
        <v>0</v>
      </c>
      <c r="DH26" s="49">
        <f>'편입용지조서(4)'!AI26</f>
        <v>0</v>
      </c>
      <c r="DI26" s="18" t="s">
        <v>5</v>
      </c>
      <c r="DJ26" s="44">
        <f>'편입용지조서(4)'!AK26</f>
        <v>0</v>
      </c>
      <c r="DK26" s="19"/>
    </row>
  </sheetData>
  <mergeCells count="60">
    <mergeCell ref="AQ4:AS4"/>
    <mergeCell ref="AH4:AJ4"/>
    <mergeCell ref="AB4:AD4"/>
    <mergeCell ref="E3:M3"/>
    <mergeCell ref="E4:G4"/>
    <mergeCell ref="H4:J4"/>
    <mergeCell ref="K4:M4"/>
    <mergeCell ref="AE4:AG4"/>
    <mergeCell ref="A1:W1"/>
    <mergeCell ref="X1:AT1"/>
    <mergeCell ref="X3:X5"/>
    <mergeCell ref="Y3:AA4"/>
    <mergeCell ref="AB3:AJ3"/>
    <mergeCell ref="AK3:AS3"/>
    <mergeCell ref="AT3:AT5"/>
    <mergeCell ref="AK4:AM4"/>
    <mergeCell ref="AN4:AP4"/>
    <mergeCell ref="A3:A5"/>
    <mergeCell ref="B3:D4"/>
    <mergeCell ref="N3:V3"/>
    <mergeCell ref="W3:W5"/>
    <mergeCell ref="N4:P4"/>
    <mergeCell ref="Q4:S4"/>
    <mergeCell ref="T4:V4"/>
    <mergeCell ref="AU1:BQ1"/>
    <mergeCell ref="AU3:AU5"/>
    <mergeCell ref="AV3:AX4"/>
    <mergeCell ref="AY3:BG3"/>
    <mergeCell ref="BH3:BP3"/>
    <mergeCell ref="BQ3:BQ5"/>
    <mergeCell ref="AY4:BA4"/>
    <mergeCell ref="BB4:BD4"/>
    <mergeCell ref="BE4:BG4"/>
    <mergeCell ref="BH4:BJ4"/>
    <mergeCell ref="BK4:BM4"/>
    <mergeCell ref="BN4:BP4"/>
    <mergeCell ref="BR1:CN1"/>
    <mergeCell ref="CO1:DK1"/>
    <mergeCell ref="BR3:BR5"/>
    <mergeCell ref="BS3:BU4"/>
    <mergeCell ref="BV3:CD3"/>
    <mergeCell ref="CE3:CM3"/>
    <mergeCell ref="CN3:CN5"/>
    <mergeCell ref="CO3:CO5"/>
    <mergeCell ref="CP3:CR4"/>
    <mergeCell ref="CS3:DA3"/>
    <mergeCell ref="DB3:DJ3"/>
    <mergeCell ref="DK3:DK5"/>
    <mergeCell ref="BV4:BX4"/>
    <mergeCell ref="BY4:CA4"/>
    <mergeCell ref="CB4:CD4"/>
    <mergeCell ref="CE4:CG4"/>
    <mergeCell ref="DB4:DD4"/>
    <mergeCell ref="DE4:DG4"/>
    <mergeCell ref="DH4:DJ4"/>
    <mergeCell ref="CH4:CJ4"/>
    <mergeCell ref="CK4:CM4"/>
    <mergeCell ref="CS4:CU4"/>
    <mergeCell ref="CV4:CX4"/>
    <mergeCell ref="CY4:DA4"/>
  </mergeCells>
  <phoneticPr fontId="5" type="noConversion"/>
  <printOptions horizontalCentered="1"/>
  <pageMargins left="0.54" right="0.53" top="0.56000000000000005" bottom="0.34" header="0.46" footer="0.2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34"/>
  </sheetPr>
  <dimension ref="A1:AO224"/>
  <sheetViews>
    <sheetView view="pageBreakPreview" zoomScaleNormal="100" zoomScaleSheetLayoutView="100" workbookViewId="0">
      <pane ySplit="4" topLeftCell="A9" activePane="bottomLeft" state="frozen"/>
      <selection activeCell="I15" sqref="I15"/>
      <selection pane="bottomLeft" activeCell="A5" sqref="A5:M24"/>
    </sheetView>
  </sheetViews>
  <sheetFormatPr defaultRowHeight="24.75" customHeight="1"/>
  <cols>
    <col min="1" max="1" width="5.77734375" style="50" customWidth="1"/>
    <col min="2" max="2" width="18.77734375" style="3" customWidth="1"/>
    <col min="3" max="3" width="8.77734375" style="21" customWidth="1"/>
    <col min="4" max="5" width="3.77734375" style="3" customWidth="1"/>
    <col min="6" max="7" width="8.77734375" style="31" customWidth="1"/>
    <col min="8" max="8" width="8.77734375" style="28" customWidth="1"/>
    <col min="9" max="9" width="29.77734375" style="28" customWidth="1"/>
    <col min="10" max="10" width="8.77734375" style="28" customWidth="1"/>
    <col min="11" max="11" width="21.77734375" style="28" customWidth="1"/>
    <col min="12" max="12" width="7.77734375" style="28" customWidth="1"/>
    <col min="13" max="13" width="8.77734375" style="28" customWidth="1"/>
    <col min="14" max="14" width="8.88671875" style="50"/>
    <col min="15" max="15" width="8.77734375" style="40" customWidth="1"/>
    <col min="16" max="16" width="8.77734375" style="10" customWidth="1"/>
    <col min="17" max="17" width="4.77734375" style="10" customWidth="1"/>
    <col min="18" max="18" width="1.77734375" style="10" bestFit="1" customWidth="1"/>
    <col min="19" max="19" width="6.77734375" style="20" customWidth="1"/>
    <col min="20" max="20" width="4.77734375" style="10" customWidth="1"/>
    <col min="21" max="21" width="1.77734375" style="10" bestFit="1" customWidth="1"/>
    <col min="22" max="22" width="6.77734375" style="20" customWidth="1"/>
    <col min="23" max="23" width="4.77734375" style="10" customWidth="1"/>
    <col min="24" max="24" width="1.77734375" style="10" bestFit="1" customWidth="1"/>
    <col min="25" max="25" width="6.77734375" style="20" customWidth="1"/>
    <col min="26" max="26" width="4.77734375" style="10" customWidth="1"/>
    <col min="27" max="27" width="1.77734375" style="10" bestFit="1" customWidth="1"/>
    <col min="28" max="28" width="6.77734375" style="20" customWidth="1"/>
    <col min="29" max="29" width="4.77734375" style="10" customWidth="1"/>
    <col min="30" max="30" width="1.77734375" style="10" bestFit="1" customWidth="1"/>
    <col min="31" max="31" width="6.77734375" style="20" customWidth="1"/>
    <col min="32" max="32" width="4.77734375" style="10" customWidth="1"/>
    <col min="33" max="33" width="1.77734375" style="10" customWidth="1"/>
    <col min="34" max="34" width="6.77734375" style="20" customWidth="1"/>
    <col min="35" max="35" width="4.77734375" style="10" customWidth="1"/>
    <col min="36" max="36" width="1.77734375" style="10" bestFit="1" customWidth="1"/>
    <col min="37" max="37" width="6.77734375" style="20" customWidth="1"/>
    <col min="38" max="38" width="6.77734375" style="10" customWidth="1"/>
    <col min="39" max="39" width="4.77734375" style="10" customWidth="1"/>
    <col min="40" max="40" width="1.77734375" style="10" bestFit="1" customWidth="1"/>
    <col min="41" max="41" width="6.77734375" style="20" customWidth="1"/>
    <col min="42" max="16384" width="8.88671875" style="3"/>
  </cols>
  <sheetData>
    <row r="1" spans="1:41" s="1" customFormat="1" ht="36" customHeight="1">
      <c r="A1" s="136" t="s">
        <v>532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98"/>
      <c r="O1" s="98"/>
      <c r="P1" s="4"/>
      <c r="Q1" s="5"/>
      <c r="R1" s="5"/>
      <c r="S1" s="6"/>
      <c r="T1" s="5"/>
      <c r="U1" s="5"/>
      <c r="V1" s="6"/>
      <c r="W1" s="5"/>
      <c r="X1" s="5"/>
      <c r="Y1" s="6"/>
      <c r="Z1" s="5"/>
      <c r="AA1" s="5"/>
      <c r="AB1" s="6"/>
      <c r="AC1" s="5"/>
      <c r="AD1" s="5"/>
      <c r="AE1" s="6"/>
      <c r="AF1" s="5"/>
      <c r="AG1" s="5"/>
      <c r="AH1" s="6"/>
      <c r="AI1" s="5"/>
      <c r="AJ1" s="5"/>
      <c r="AK1" s="6"/>
      <c r="AL1" s="5"/>
      <c r="AM1" s="5"/>
      <c r="AN1" s="5"/>
      <c r="AO1" s="6"/>
    </row>
    <row r="2" spans="1:41" ht="20.100000000000001" customHeight="1">
      <c r="A2" s="2"/>
      <c r="H2" s="29"/>
      <c r="I2" s="82"/>
      <c r="J2" s="57"/>
      <c r="K2" s="57"/>
      <c r="L2" s="57"/>
      <c r="M2" s="83" t="s">
        <v>534</v>
      </c>
      <c r="P2" s="7"/>
      <c r="Q2" s="8">
        <f>COUNTA(G5:G221)</f>
        <v>0</v>
      </c>
      <c r="R2" s="8"/>
      <c r="S2" s="9">
        <f>SUM(G5:G221)</f>
        <v>0</v>
      </c>
      <c r="T2" s="8"/>
      <c r="U2" s="8"/>
      <c r="V2" s="94"/>
      <c r="W2" s="8"/>
      <c r="X2" s="8"/>
      <c r="Y2" s="94"/>
      <c r="Z2" s="8"/>
      <c r="AA2" s="8"/>
      <c r="AB2" s="94"/>
      <c r="AC2" s="99"/>
      <c r="AD2" s="99"/>
      <c r="AE2" s="99"/>
      <c r="AF2" s="99"/>
      <c r="AG2" s="99"/>
      <c r="AH2" s="99"/>
      <c r="AI2" s="99"/>
      <c r="AJ2" s="99"/>
      <c r="AK2" s="99"/>
      <c r="AL2" s="72"/>
      <c r="AM2" s="8"/>
      <c r="AN2" s="8"/>
      <c r="AO2" s="9"/>
    </row>
    <row r="3" spans="1:41" ht="30" customHeight="1">
      <c r="A3" s="132" t="s">
        <v>657</v>
      </c>
      <c r="B3" s="135" t="s">
        <v>32</v>
      </c>
      <c r="C3" s="134" t="s">
        <v>38</v>
      </c>
      <c r="D3" s="135" t="s">
        <v>10</v>
      </c>
      <c r="E3" s="135"/>
      <c r="F3" s="133" t="s">
        <v>29</v>
      </c>
      <c r="G3" s="133" t="s">
        <v>41</v>
      </c>
      <c r="H3" s="138" t="s">
        <v>13</v>
      </c>
      <c r="I3" s="138"/>
      <c r="J3" s="85" t="s">
        <v>11</v>
      </c>
      <c r="K3" s="85"/>
      <c r="L3" s="85"/>
      <c r="M3" s="138" t="s">
        <v>16</v>
      </c>
      <c r="N3" s="95"/>
      <c r="O3" s="133" t="s">
        <v>658</v>
      </c>
      <c r="P3" s="132" t="s">
        <v>15</v>
      </c>
      <c r="Q3" s="132" t="s">
        <v>42</v>
      </c>
      <c r="R3" s="132"/>
      <c r="S3" s="132"/>
      <c r="T3" s="132" t="s">
        <v>523</v>
      </c>
      <c r="U3" s="132"/>
      <c r="V3" s="132"/>
      <c r="W3" s="132"/>
      <c r="X3" s="132"/>
      <c r="Y3" s="132"/>
      <c r="Z3" s="132"/>
      <c r="AA3" s="132"/>
      <c r="AB3" s="132"/>
      <c r="AC3" s="132" t="s">
        <v>9</v>
      </c>
      <c r="AD3" s="132"/>
      <c r="AE3" s="132"/>
      <c r="AF3" s="132"/>
      <c r="AG3" s="132"/>
      <c r="AH3" s="132"/>
      <c r="AI3" s="132"/>
      <c r="AJ3" s="132"/>
      <c r="AK3" s="132"/>
      <c r="AL3" s="132" t="s">
        <v>16</v>
      </c>
      <c r="AM3" s="132" t="s">
        <v>528</v>
      </c>
      <c r="AN3" s="132"/>
      <c r="AO3" s="132"/>
    </row>
    <row r="4" spans="1:41" ht="30" customHeight="1">
      <c r="A4" s="132"/>
      <c r="B4" s="135"/>
      <c r="C4" s="134"/>
      <c r="D4" s="80" t="s">
        <v>34</v>
      </c>
      <c r="E4" s="80" t="s">
        <v>35</v>
      </c>
      <c r="F4" s="133"/>
      <c r="G4" s="133"/>
      <c r="H4" s="81" t="s">
        <v>14</v>
      </c>
      <c r="I4" s="81" t="s">
        <v>12</v>
      </c>
      <c r="J4" s="81" t="s">
        <v>14</v>
      </c>
      <c r="K4" s="81" t="s">
        <v>27</v>
      </c>
      <c r="L4" s="81" t="s">
        <v>28</v>
      </c>
      <c r="M4" s="138"/>
      <c r="N4" s="95"/>
      <c r="O4" s="133"/>
      <c r="P4" s="132"/>
      <c r="Q4" s="132"/>
      <c r="R4" s="132"/>
      <c r="S4" s="132"/>
      <c r="T4" s="132" t="s">
        <v>55</v>
      </c>
      <c r="U4" s="132"/>
      <c r="V4" s="132"/>
      <c r="W4" s="132" t="s">
        <v>522</v>
      </c>
      <c r="X4" s="132"/>
      <c r="Y4" s="132"/>
      <c r="Z4" s="132" t="s">
        <v>6</v>
      </c>
      <c r="AA4" s="132"/>
      <c r="AB4" s="132"/>
      <c r="AC4" s="132" t="s">
        <v>497</v>
      </c>
      <c r="AD4" s="132"/>
      <c r="AE4" s="132"/>
      <c r="AF4" s="132" t="s">
        <v>519</v>
      </c>
      <c r="AG4" s="132"/>
      <c r="AH4" s="132"/>
      <c r="AI4" s="132" t="s">
        <v>6</v>
      </c>
      <c r="AJ4" s="132"/>
      <c r="AK4" s="132"/>
      <c r="AL4" s="132"/>
      <c r="AM4" s="132"/>
      <c r="AN4" s="132"/>
      <c r="AO4" s="132"/>
    </row>
    <row r="5" spans="1:41" ht="24.95" customHeight="1">
      <c r="A5" s="96"/>
      <c r="B5" s="25"/>
      <c r="C5" s="22"/>
      <c r="D5" s="25"/>
      <c r="E5" s="25"/>
      <c r="F5" s="26"/>
      <c r="G5" s="111"/>
      <c r="H5" s="27"/>
      <c r="I5" s="27"/>
      <c r="J5" s="27"/>
      <c r="K5" s="27"/>
      <c r="L5" s="27"/>
      <c r="M5" s="27"/>
      <c r="N5" s="109">
        <f t="shared" ref="N5:N12" si="0">F5-G5</f>
        <v>0</v>
      </c>
      <c r="O5" s="26">
        <v>34.229999999999997</v>
      </c>
      <c r="P5" s="132"/>
      <c r="Q5" s="63" t="s">
        <v>17</v>
      </c>
      <c r="R5" s="64" t="s">
        <v>5</v>
      </c>
      <c r="S5" s="65" t="s">
        <v>7</v>
      </c>
      <c r="T5" s="63" t="s">
        <v>17</v>
      </c>
      <c r="U5" s="64" t="s">
        <v>5</v>
      </c>
      <c r="V5" s="65" t="s">
        <v>7</v>
      </c>
      <c r="W5" s="63" t="s">
        <v>17</v>
      </c>
      <c r="X5" s="64" t="s">
        <v>5</v>
      </c>
      <c r="Y5" s="65" t="s">
        <v>7</v>
      </c>
      <c r="Z5" s="63" t="s">
        <v>17</v>
      </c>
      <c r="AA5" s="64" t="s">
        <v>5</v>
      </c>
      <c r="AB5" s="65" t="s">
        <v>7</v>
      </c>
      <c r="AC5" s="63" t="s">
        <v>17</v>
      </c>
      <c r="AD5" s="64" t="s">
        <v>5</v>
      </c>
      <c r="AE5" s="65" t="s">
        <v>7</v>
      </c>
      <c r="AF5" s="63" t="s">
        <v>17</v>
      </c>
      <c r="AG5" s="64" t="s">
        <v>5</v>
      </c>
      <c r="AH5" s="65" t="s">
        <v>7</v>
      </c>
      <c r="AI5" s="63" t="s">
        <v>17</v>
      </c>
      <c r="AJ5" s="64" t="s">
        <v>5</v>
      </c>
      <c r="AK5" s="65" t="s">
        <v>7</v>
      </c>
      <c r="AL5" s="132"/>
      <c r="AM5" s="63" t="s">
        <v>17</v>
      </c>
      <c r="AN5" s="64" t="s">
        <v>5</v>
      </c>
      <c r="AO5" s="65" t="s">
        <v>7</v>
      </c>
    </row>
    <row r="6" spans="1:41" ht="24.95" customHeight="1">
      <c r="A6" s="97"/>
      <c r="B6" s="25"/>
      <c r="C6" s="22"/>
      <c r="D6" s="25"/>
      <c r="E6" s="25"/>
      <c r="F6" s="26"/>
      <c r="G6" s="111"/>
      <c r="H6" s="27"/>
      <c r="I6" s="33"/>
      <c r="J6" s="27"/>
      <c r="K6" s="27"/>
      <c r="L6" s="27"/>
      <c r="M6" s="27"/>
      <c r="N6" s="109">
        <f t="shared" si="0"/>
        <v>0</v>
      </c>
      <c r="O6" s="26">
        <v>28.6739</v>
      </c>
      <c r="P6" s="89" t="s">
        <v>6</v>
      </c>
      <c r="Q6" s="102">
        <f>SUM(Q7:Q26)</f>
        <v>0</v>
      </c>
      <c r="R6" s="108" t="s">
        <v>18</v>
      </c>
      <c r="S6" s="105">
        <f>SUM(S7:S26)</f>
        <v>0</v>
      </c>
      <c r="T6" s="102">
        <f>SUM(T7:T26)</f>
        <v>0</v>
      </c>
      <c r="U6" s="108" t="s">
        <v>18</v>
      </c>
      <c r="V6" s="105">
        <f>SUM(V7:V26)</f>
        <v>0</v>
      </c>
      <c r="W6" s="102">
        <f>SUM(W7:W26)</f>
        <v>0</v>
      </c>
      <c r="X6" s="108" t="s">
        <v>18</v>
      </c>
      <c r="Y6" s="105">
        <f>SUM(Y7:Y26)</f>
        <v>0</v>
      </c>
      <c r="Z6" s="102">
        <f>SUM(Z7:Z26)</f>
        <v>0</v>
      </c>
      <c r="AA6" s="108" t="s">
        <v>18</v>
      </c>
      <c r="AB6" s="105">
        <f>SUM(AB7:AB26)</f>
        <v>0</v>
      </c>
      <c r="AC6" s="102">
        <f>SUM(AC7:AC26)</f>
        <v>0</v>
      </c>
      <c r="AD6" s="108" t="s">
        <v>18</v>
      </c>
      <c r="AE6" s="105">
        <f>SUM(AE7:AE26)</f>
        <v>0</v>
      </c>
      <c r="AF6" s="102">
        <f>SUM(AF7:AF26)</f>
        <v>0</v>
      </c>
      <c r="AG6" s="108" t="s">
        <v>18</v>
      </c>
      <c r="AH6" s="105">
        <f>SUM(AH7:AH26)</f>
        <v>0</v>
      </c>
      <c r="AI6" s="102">
        <f>SUM(AI7:AI26)</f>
        <v>0</v>
      </c>
      <c r="AJ6" s="108" t="s">
        <v>18</v>
      </c>
      <c r="AK6" s="105">
        <f>SUM(AK7:AK26)</f>
        <v>0</v>
      </c>
      <c r="AL6" s="100"/>
      <c r="AM6" s="102">
        <f>SUM(AM7:AM26)</f>
        <v>0</v>
      </c>
      <c r="AN6" s="108" t="s">
        <v>18</v>
      </c>
      <c r="AO6" s="105">
        <f>SUM(AO7:AO26)</f>
        <v>0</v>
      </c>
    </row>
    <row r="7" spans="1:41" ht="24.95" customHeight="1">
      <c r="A7" s="91"/>
      <c r="B7" s="25"/>
      <c r="C7" s="22"/>
      <c r="D7" s="25"/>
      <c r="E7" s="25"/>
      <c r="F7" s="26"/>
      <c r="G7" s="111"/>
      <c r="H7" s="27"/>
      <c r="I7" s="33"/>
      <c r="J7" s="27"/>
      <c r="K7" s="27"/>
      <c r="L7" s="27"/>
      <c r="M7" s="27"/>
      <c r="N7" s="109">
        <f t="shared" si="0"/>
        <v>0</v>
      </c>
      <c r="O7" s="26">
        <v>9</v>
      </c>
      <c r="P7" s="90" t="s">
        <v>0</v>
      </c>
      <c r="Q7" s="103">
        <f t="shared" ref="Q7:Q26" si="1">COUNTIFS($D$5:$D$221,$P7)</f>
        <v>0</v>
      </c>
      <c r="R7" s="37" t="s">
        <v>5</v>
      </c>
      <c r="S7" s="106">
        <f t="shared" ref="S7:S26" si="2">SUMIFS($G$5:$G$221,$D$5:$D$221,$P7)</f>
        <v>0</v>
      </c>
      <c r="T7" s="103">
        <f t="shared" ref="T7:T26" si="3">COUNTIFS($D$5:$D$221,$P7,$H$5:$H$221,"국유지")</f>
        <v>0</v>
      </c>
      <c r="U7" s="37" t="s">
        <v>5</v>
      </c>
      <c r="V7" s="106">
        <f t="shared" ref="V7:V26" si="4">SUMIFS($G$5:$G$221,$D$5:$D$221,$P7,$H$5:$H$221,"국유지")</f>
        <v>0</v>
      </c>
      <c r="W7" s="103">
        <f t="shared" ref="W7:W26" si="5">COUNTIFS($D$5:$D$221,$P7,$H$5:$H$221,"공유지")</f>
        <v>0</v>
      </c>
      <c r="X7" s="37" t="s">
        <v>5</v>
      </c>
      <c r="Y7" s="106">
        <f t="shared" ref="Y7:Y26" si="6">SUMIFS($G$5:$G$221,$D$5:$D$221,$P7,$H$5:$H$221,"공유지")</f>
        <v>0</v>
      </c>
      <c r="Z7" s="103">
        <f>T7+W7</f>
        <v>0</v>
      </c>
      <c r="AA7" s="37" t="s">
        <v>5</v>
      </c>
      <c r="AB7" s="106">
        <f>V7+Y7</f>
        <v>0</v>
      </c>
      <c r="AC7" s="103">
        <f>Q7-Z7-AF7</f>
        <v>0</v>
      </c>
      <c r="AD7" s="37" t="s">
        <v>5</v>
      </c>
      <c r="AE7" s="106">
        <f>S7-AB7-AH7</f>
        <v>0</v>
      </c>
      <c r="AF7" s="103">
        <f t="shared" ref="AF7:AF26" si="7">COUNTIFS($D$5:$D$221,$P7,$H$5:$H$221,"한국농어촌공사")</f>
        <v>0</v>
      </c>
      <c r="AG7" s="37" t="s">
        <v>5</v>
      </c>
      <c r="AH7" s="106">
        <f t="shared" ref="AH7:AH26" si="8">SUMIFS($G$5:$G$221,$D$5:$D$221,$P7,$H$5:$H$221,"한국농어촌공사")</f>
        <v>0</v>
      </c>
      <c r="AI7" s="103">
        <f>AC7+AF7</f>
        <v>0</v>
      </c>
      <c r="AJ7" s="37" t="s">
        <v>5</v>
      </c>
      <c r="AK7" s="106">
        <f>AE7+AH7</f>
        <v>0</v>
      </c>
      <c r="AL7" s="101"/>
      <c r="AM7" s="103">
        <f>Z7+AI7</f>
        <v>0</v>
      </c>
      <c r="AN7" s="37" t="s">
        <v>5</v>
      </c>
      <c r="AO7" s="106">
        <f>AB7+AK7</f>
        <v>0</v>
      </c>
    </row>
    <row r="8" spans="1:41" ht="24.95" customHeight="1">
      <c r="A8" s="91"/>
      <c r="B8" s="25"/>
      <c r="C8" s="22"/>
      <c r="D8" s="25"/>
      <c r="E8" s="25"/>
      <c r="F8" s="26"/>
      <c r="G8" s="111"/>
      <c r="H8" s="27"/>
      <c r="I8" s="32"/>
      <c r="J8" s="27"/>
      <c r="K8" s="27"/>
      <c r="L8" s="27"/>
      <c r="M8" s="27"/>
      <c r="N8" s="109">
        <f t="shared" si="0"/>
        <v>0</v>
      </c>
      <c r="O8" s="26">
        <v>21.915500000000002</v>
      </c>
      <c r="P8" s="90" t="s">
        <v>1</v>
      </c>
      <c r="Q8" s="103">
        <f t="shared" si="1"/>
        <v>0</v>
      </c>
      <c r="R8" s="37" t="s">
        <v>5</v>
      </c>
      <c r="S8" s="106">
        <f t="shared" si="2"/>
        <v>0</v>
      </c>
      <c r="T8" s="103">
        <f t="shared" si="3"/>
        <v>0</v>
      </c>
      <c r="U8" s="37" t="s">
        <v>5</v>
      </c>
      <c r="V8" s="106">
        <f t="shared" si="4"/>
        <v>0</v>
      </c>
      <c r="W8" s="103">
        <f t="shared" si="5"/>
        <v>0</v>
      </c>
      <c r="X8" s="37" t="s">
        <v>5</v>
      </c>
      <c r="Y8" s="106">
        <f t="shared" si="6"/>
        <v>0</v>
      </c>
      <c r="Z8" s="103">
        <f t="shared" ref="Z8:Z26" si="9">T8+W8</f>
        <v>0</v>
      </c>
      <c r="AA8" s="37" t="s">
        <v>5</v>
      </c>
      <c r="AB8" s="106">
        <f t="shared" ref="AB8:AB26" si="10">V8+Y8</f>
        <v>0</v>
      </c>
      <c r="AC8" s="103">
        <f t="shared" ref="AC8:AC26" si="11">Q8-Z8-AF8</f>
        <v>0</v>
      </c>
      <c r="AD8" s="37" t="s">
        <v>5</v>
      </c>
      <c r="AE8" s="106">
        <f t="shared" ref="AE8:AE26" si="12">S8-AB8-AH8</f>
        <v>0</v>
      </c>
      <c r="AF8" s="104">
        <f t="shared" si="7"/>
        <v>0</v>
      </c>
      <c r="AG8" s="37" t="s">
        <v>5</v>
      </c>
      <c r="AH8" s="107">
        <f t="shared" si="8"/>
        <v>0</v>
      </c>
      <c r="AI8" s="103">
        <f t="shared" ref="AI8:AI26" si="13">AC8+AF8</f>
        <v>0</v>
      </c>
      <c r="AJ8" s="37" t="s">
        <v>5</v>
      </c>
      <c r="AK8" s="106">
        <f t="shared" ref="AK8:AK26" si="14">AE8+AH8</f>
        <v>0</v>
      </c>
      <c r="AL8" s="101"/>
      <c r="AM8" s="103">
        <f>Z8+AI8</f>
        <v>0</v>
      </c>
      <c r="AN8" s="37" t="s">
        <v>5</v>
      </c>
      <c r="AO8" s="106">
        <f t="shared" ref="AO8:AO26" si="15">AB8+AK8</f>
        <v>0</v>
      </c>
    </row>
    <row r="9" spans="1:41" ht="24.95" customHeight="1">
      <c r="A9" s="91"/>
      <c r="B9" s="25"/>
      <c r="C9" s="22"/>
      <c r="D9" s="25"/>
      <c r="E9" s="25"/>
      <c r="F9" s="26"/>
      <c r="G9" s="111"/>
      <c r="H9" s="27"/>
      <c r="I9" s="32"/>
      <c r="J9" s="27"/>
      <c r="K9" s="27"/>
      <c r="L9" s="27"/>
      <c r="M9" s="27"/>
      <c r="N9" s="109">
        <f t="shared" si="0"/>
        <v>0</v>
      </c>
      <c r="O9" s="26">
        <v>4.63</v>
      </c>
      <c r="P9" s="90" t="s">
        <v>500</v>
      </c>
      <c r="Q9" s="103">
        <f t="shared" si="1"/>
        <v>0</v>
      </c>
      <c r="R9" s="37" t="s">
        <v>5</v>
      </c>
      <c r="S9" s="106">
        <f t="shared" si="2"/>
        <v>0</v>
      </c>
      <c r="T9" s="103">
        <f t="shared" si="3"/>
        <v>0</v>
      </c>
      <c r="U9" s="37" t="s">
        <v>5</v>
      </c>
      <c r="V9" s="106">
        <f t="shared" si="4"/>
        <v>0</v>
      </c>
      <c r="W9" s="103">
        <f t="shared" si="5"/>
        <v>0</v>
      </c>
      <c r="X9" s="37" t="s">
        <v>5</v>
      </c>
      <c r="Y9" s="106">
        <f t="shared" si="6"/>
        <v>0</v>
      </c>
      <c r="Z9" s="103">
        <f t="shared" si="9"/>
        <v>0</v>
      </c>
      <c r="AA9" s="37" t="s">
        <v>5</v>
      </c>
      <c r="AB9" s="106">
        <f t="shared" si="10"/>
        <v>0</v>
      </c>
      <c r="AC9" s="103">
        <f t="shared" si="11"/>
        <v>0</v>
      </c>
      <c r="AD9" s="37" t="s">
        <v>5</v>
      </c>
      <c r="AE9" s="106">
        <f t="shared" si="12"/>
        <v>0</v>
      </c>
      <c r="AF9" s="104">
        <f t="shared" si="7"/>
        <v>0</v>
      </c>
      <c r="AG9" s="37" t="s">
        <v>5</v>
      </c>
      <c r="AH9" s="107">
        <f t="shared" si="8"/>
        <v>0</v>
      </c>
      <c r="AI9" s="103">
        <f t="shared" si="13"/>
        <v>0</v>
      </c>
      <c r="AJ9" s="37" t="s">
        <v>5</v>
      </c>
      <c r="AK9" s="106">
        <f t="shared" si="14"/>
        <v>0</v>
      </c>
      <c r="AL9" s="101"/>
      <c r="AM9" s="103">
        <f t="shared" ref="AM9:AM26" si="16">Z9+AI9</f>
        <v>0</v>
      </c>
      <c r="AN9" s="37" t="s">
        <v>5</v>
      </c>
      <c r="AO9" s="106">
        <f t="shared" si="15"/>
        <v>0</v>
      </c>
    </row>
    <row r="10" spans="1:41" ht="24.95" customHeight="1">
      <c r="A10" s="91"/>
      <c r="B10" s="25"/>
      <c r="C10" s="22"/>
      <c r="D10" s="25"/>
      <c r="E10" s="25"/>
      <c r="F10" s="26"/>
      <c r="G10" s="111"/>
      <c r="H10" s="27"/>
      <c r="I10" s="32"/>
      <c r="J10" s="27"/>
      <c r="K10" s="27"/>
      <c r="L10" s="27"/>
      <c r="M10" s="27"/>
      <c r="N10" s="109">
        <f t="shared" si="0"/>
        <v>0</v>
      </c>
      <c r="O10" s="26">
        <v>20</v>
      </c>
      <c r="P10" s="90" t="s">
        <v>501</v>
      </c>
      <c r="Q10" s="103">
        <f t="shared" si="1"/>
        <v>0</v>
      </c>
      <c r="R10" s="37" t="s">
        <v>5</v>
      </c>
      <c r="S10" s="106">
        <f t="shared" si="2"/>
        <v>0</v>
      </c>
      <c r="T10" s="103">
        <f t="shared" si="3"/>
        <v>0</v>
      </c>
      <c r="U10" s="37" t="s">
        <v>5</v>
      </c>
      <c r="V10" s="106">
        <f t="shared" si="4"/>
        <v>0</v>
      </c>
      <c r="W10" s="103">
        <f t="shared" si="5"/>
        <v>0</v>
      </c>
      <c r="X10" s="37" t="s">
        <v>5</v>
      </c>
      <c r="Y10" s="106">
        <f t="shared" si="6"/>
        <v>0</v>
      </c>
      <c r="Z10" s="103">
        <f t="shared" si="9"/>
        <v>0</v>
      </c>
      <c r="AA10" s="37" t="s">
        <v>5</v>
      </c>
      <c r="AB10" s="106">
        <f t="shared" si="10"/>
        <v>0</v>
      </c>
      <c r="AC10" s="103">
        <f t="shared" si="11"/>
        <v>0</v>
      </c>
      <c r="AD10" s="37" t="s">
        <v>5</v>
      </c>
      <c r="AE10" s="106">
        <f t="shared" si="12"/>
        <v>0</v>
      </c>
      <c r="AF10" s="104">
        <f t="shared" si="7"/>
        <v>0</v>
      </c>
      <c r="AG10" s="37" t="s">
        <v>5</v>
      </c>
      <c r="AH10" s="107">
        <f t="shared" si="8"/>
        <v>0</v>
      </c>
      <c r="AI10" s="103">
        <f t="shared" si="13"/>
        <v>0</v>
      </c>
      <c r="AJ10" s="37" t="s">
        <v>5</v>
      </c>
      <c r="AK10" s="106">
        <f t="shared" si="14"/>
        <v>0</v>
      </c>
      <c r="AL10" s="101"/>
      <c r="AM10" s="103">
        <f t="shared" si="16"/>
        <v>0</v>
      </c>
      <c r="AN10" s="37" t="s">
        <v>5</v>
      </c>
      <c r="AO10" s="106">
        <f t="shared" si="15"/>
        <v>0</v>
      </c>
    </row>
    <row r="11" spans="1:41" ht="24.95" customHeight="1">
      <c r="A11" s="91"/>
      <c r="B11" s="25"/>
      <c r="C11" s="22"/>
      <c r="D11" s="25"/>
      <c r="E11" s="25"/>
      <c r="F11" s="26"/>
      <c r="G11" s="111"/>
      <c r="H11" s="27"/>
      <c r="I11" s="27"/>
      <c r="J11" s="27"/>
      <c r="K11" s="27"/>
      <c r="L11" s="27"/>
      <c r="M11" s="27"/>
      <c r="N11" s="109">
        <f t="shared" si="0"/>
        <v>0</v>
      </c>
      <c r="O11" s="26">
        <v>1660</v>
      </c>
      <c r="P11" s="90" t="s">
        <v>502</v>
      </c>
      <c r="Q11" s="103">
        <f t="shared" si="1"/>
        <v>0</v>
      </c>
      <c r="R11" s="37" t="s">
        <v>5</v>
      </c>
      <c r="S11" s="106">
        <f t="shared" si="2"/>
        <v>0</v>
      </c>
      <c r="T11" s="103">
        <f t="shared" si="3"/>
        <v>0</v>
      </c>
      <c r="U11" s="37" t="s">
        <v>5</v>
      </c>
      <c r="V11" s="106">
        <f t="shared" si="4"/>
        <v>0</v>
      </c>
      <c r="W11" s="103">
        <f t="shared" si="5"/>
        <v>0</v>
      </c>
      <c r="X11" s="37" t="s">
        <v>5</v>
      </c>
      <c r="Y11" s="106">
        <f t="shared" si="6"/>
        <v>0</v>
      </c>
      <c r="Z11" s="103">
        <f t="shared" si="9"/>
        <v>0</v>
      </c>
      <c r="AA11" s="37" t="s">
        <v>5</v>
      </c>
      <c r="AB11" s="106">
        <f t="shared" si="10"/>
        <v>0</v>
      </c>
      <c r="AC11" s="103">
        <f t="shared" si="11"/>
        <v>0</v>
      </c>
      <c r="AD11" s="37" t="s">
        <v>5</v>
      </c>
      <c r="AE11" s="106">
        <f t="shared" si="12"/>
        <v>0</v>
      </c>
      <c r="AF11" s="104">
        <f t="shared" si="7"/>
        <v>0</v>
      </c>
      <c r="AG11" s="37" t="s">
        <v>5</v>
      </c>
      <c r="AH11" s="107">
        <f t="shared" si="8"/>
        <v>0</v>
      </c>
      <c r="AI11" s="103">
        <f t="shared" si="13"/>
        <v>0</v>
      </c>
      <c r="AJ11" s="37" t="s">
        <v>5</v>
      </c>
      <c r="AK11" s="106">
        <f t="shared" si="14"/>
        <v>0</v>
      </c>
      <c r="AL11" s="101"/>
      <c r="AM11" s="103">
        <f t="shared" si="16"/>
        <v>0</v>
      </c>
      <c r="AN11" s="37" t="s">
        <v>5</v>
      </c>
      <c r="AO11" s="106">
        <f t="shared" si="15"/>
        <v>0</v>
      </c>
    </row>
    <row r="12" spans="1:41" ht="24.95" customHeight="1">
      <c r="A12" s="91"/>
      <c r="B12" s="25"/>
      <c r="C12" s="22"/>
      <c r="D12" s="25"/>
      <c r="E12" s="25"/>
      <c r="F12" s="26"/>
      <c r="G12" s="111"/>
      <c r="H12" s="27"/>
      <c r="I12" s="32"/>
      <c r="J12" s="27"/>
      <c r="K12" s="27"/>
      <c r="L12" s="27"/>
      <c r="M12" s="27"/>
      <c r="N12" s="109">
        <f t="shared" si="0"/>
        <v>0</v>
      </c>
      <c r="O12" s="26">
        <v>55</v>
      </c>
      <c r="P12" s="90" t="s">
        <v>503</v>
      </c>
      <c r="Q12" s="103">
        <f t="shared" si="1"/>
        <v>0</v>
      </c>
      <c r="R12" s="37" t="s">
        <v>5</v>
      </c>
      <c r="S12" s="106">
        <f t="shared" si="2"/>
        <v>0</v>
      </c>
      <c r="T12" s="103">
        <f t="shared" si="3"/>
        <v>0</v>
      </c>
      <c r="U12" s="37" t="s">
        <v>5</v>
      </c>
      <c r="V12" s="106">
        <f t="shared" si="4"/>
        <v>0</v>
      </c>
      <c r="W12" s="103">
        <f t="shared" si="5"/>
        <v>0</v>
      </c>
      <c r="X12" s="37" t="s">
        <v>5</v>
      </c>
      <c r="Y12" s="106">
        <f t="shared" si="6"/>
        <v>0</v>
      </c>
      <c r="Z12" s="103">
        <f t="shared" si="9"/>
        <v>0</v>
      </c>
      <c r="AA12" s="37" t="s">
        <v>5</v>
      </c>
      <c r="AB12" s="106">
        <f>V12+Y12</f>
        <v>0</v>
      </c>
      <c r="AC12" s="103">
        <f t="shared" si="11"/>
        <v>0</v>
      </c>
      <c r="AD12" s="37" t="s">
        <v>5</v>
      </c>
      <c r="AE12" s="106">
        <f t="shared" si="12"/>
        <v>0</v>
      </c>
      <c r="AF12" s="104">
        <f t="shared" si="7"/>
        <v>0</v>
      </c>
      <c r="AG12" s="37" t="s">
        <v>5</v>
      </c>
      <c r="AH12" s="107">
        <f t="shared" si="8"/>
        <v>0</v>
      </c>
      <c r="AI12" s="103">
        <f t="shared" si="13"/>
        <v>0</v>
      </c>
      <c r="AJ12" s="37" t="s">
        <v>5</v>
      </c>
      <c r="AK12" s="106">
        <f t="shared" si="14"/>
        <v>0</v>
      </c>
      <c r="AL12" s="101"/>
      <c r="AM12" s="103">
        <f t="shared" si="16"/>
        <v>0</v>
      </c>
      <c r="AN12" s="37" t="s">
        <v>5</v>
      </c>
      <c r="AO12" s="106">
        <f t="shared" si="15"/>
        <v>0</v>
      </c>
    </row>
    <row r="13" spans="1:41" ht="24.95" customHeight="1">
      <c r="A13" s="91"/>
      <c r="B13" s="25"/>
      <c r="C13" s="22"/>
      <c r="D13" s="25"/>
      <c r="E13" s="25"/>
      <c r="F13" s="26"/>
      <c r="G13" s="26"/>
      <c r="H13" s="27"/>
      <c r="I13" s="33"/>
      <c r="J13" s="27"/>
      <c r="K13" s="27"/>
      <c r="L13" s="27"/>
      <c r="M13" s="27"/>
      <c r="N13" s="95"/>
      <c r="O13" s="26"/>
      <c r="P13" s="90" t="s">
        <v>505</v>
      </c>
      <c r="Q13" s="103">
        <f t="shared" si="1"/>
        <v>0</v>
      </c>
      <c r="R13" s="37" t="s">
        <v>5</v>
      </c>
      <c r="S13" s="106">
        <f t="shared" si="2"/>
        <v>0</v>
      </c>
      <c r="T13" s="103">
        <f t="shared" si="3"/>
        <v>0</v>
      </c>
      <c r="U13" s="37" t="s">
        <v>5</v>
      </c>
      <c r="V13" s="106">
        <f t="shared" si="4"/>
        <v>0</v>
      </c>
      <c r="W13" s="103">
        <f t="shared" si="5"/>
        <v>0</v>
      </c>
      <c r="X13" s="37" t="s">
        <v>5</v>
      </c>
      <c r="Y13" s="106">
        <f t="shared" si="6"/>
        <v>0</v>
      </c>
      <c r="Z13" s="103">
        <f t="shared" si="9"/>
        <v>0</v>
      </c>
      <c r="AA13" s="37" t="s">
        <v>5</v>
      </c>
      <c r="AB13" s="106">
        <f t="shared" si="10"/>
        <v>0</v>
      </c>
      <c r="AC13" s="103">
        <f t="shared" si="11"/>
        <v>0</v>
      </c>
      <c r="AD13" s="37" t="s">
        <v>5</v>
      </c>
      <c r="AE13" s="106">
        <f t="shared" si="12"/>
        <v>0</v>
      </c>
      <c r="AF13" s="104">
        <f t="shared" si="7"/>
        <v>0</v>
      </c>
      <c r="AG13" s="37" t="s">
        <v>5</v>
      </c>
      <c r="AH13" s="107">
        <f t="shared" si="8"/>
        <v>0</v>
      </c>
      <c r="AI13" s="103">
        <f t="shared" si="13"/>
        <v>0</v>
      </c>
      <c r="AJ13" s="37" t="s">
        <v>5</v>
      </c>
      <c r="AK13" s="106">
        <f t="shared" si="14"/>
        <v>0</v>
      </c>
      <c r="AL13" s="101"/>
      <c r="AM13" s="103">
        <f t="shared" si="16"/>
        <v>0</v>
      </c>
      <c r="AN13" s="37" t="s">
        <v>5</v>
      </c>
      <c r="AO13" s="106">
        <f t="shared" si="15"/>
        <v>0</v>
      </c>
    </row>
    <row r="14" spans="1:41" ht="24.95" customHeight="1">
      <c r="A14" s="91"/>
      <c r="B14" s="25"/>
      <c r="C14" s="23"/>
      <c r="D14" s="25"/>
      <c r="E14" s="24"/>
      <c r="F14" s="26"/>
      <c r="G14" s="26"/>
      <c r="H14" s="27"/>
      <c r="I14" s="27"/>
      <c r="J14" s="30"/>
      <c r="K14" s="30"/>
      <c r="L14" s="27"/>
      <c r="M14" s="30"/>
      <c r="N14" s="95"/>
      <c r="O14" s="26"/>
      <c r="P14" s="90" t="s">
        <v>506</v>
      </c>
      <c r="Q14" s="103">
        <f t="shared" si="1"/>
        <v>0</v>
      </c>
      <c r="R14" s="37" t="s">
        <v>5</v>
      </c>
      <c r="S14" s="106">
        <f t="shared" si="2"/>
        <v>0</v>
      </c>
      <c r="T14" s="103">
        <f t="shared" si="3"/>
        <v>0</v>
      </c>
      <c r="U14" s="37" t="s">
        <v>5</v>
      </c>
      <c r="V14" s="106">
        <f t="shared" si="4"/>
        <v>0</v>
      </c>
      <c r="W14" s="103">
        <f t="shared" si="5"/>
        <v>0</v>
      </c>
      <c r="X14" s="37" t="s">
        <v>5</v>
      </c>
      <c r="Y14" s="106">
        <f t="shared" si="6"/>
        <v>0</v>
      </c>
      <c r="Z14" s="103">
        <f t="shared" si="9"/>
        <v>0</v>
      </c>
      <c r="AA14" s="37" t="s">
        <v>5</v>
      </c>
      <c r="AB14" s="106">
        <f t="shared" si="10"/>
        <v>0</v>
      </c>
      <c r="AC14" s="103">
        <f t="shared" si="11"/>
        <v>0</v>
      </c>
      <c r="AD14" s="37" t="s">
        <v>5</v>
      </c>
      <c r="AE14" s="106">
        <f t="shared" si="12"/>
        <v>0</v>
      </c>
      <c r="AF14" s="104">
        <f t="shared" si="7"/>
        <v>0</v>
      </c>
      <c r="AG14" s="37" t="s">
        <v>5</v>
      </c>
      <c r="AH14" s="107">
        <f t="shared" si="8"/>
        <v>0</v>
      </c>
      <c r="AI14" s="103">
        <f t="shared" si="13"/>
        <v>0</v>
      </c>
      <c r="AJ14" s="37" t="s">
        <v>5</v>
      </c>
      <c r="AK14" s="106">
        <f t="shared" si="14"/>
        <v>0</v>
      </c>
      <c r="AL14" s="101"/>
      <c r="AM14" s="103">
        <f t="shared" si="16"/>
        <v>0</v>
      </c>
      <c r="AN14" s="37" t="s">
        <v>5</v>
      </c>
      <c r="AO14" s="106">
        <f t="shared" si="15"/>
        <v>0</v>
      </c>
    </row>
    <row r="15" spans="1:41" ht="24.95" customHeight="1">
      <c r="A15" s="91"/>
      <c r="B15" s="25"/>
      <c r="C15" s="23"/>
      <c r="D15" s="25"/>
      <c r="E15" s="24"/>
      <c r="F15" s="26"/>
      <c r="G15" s="26"/>
      <c r="H15" s="27"/>
      <c r="I15" s="33"/>
      <c r="J15" s="30"/>
      <c r="K15" s="30"/>
      <c r="L15" s="27"/>
      <c r="M15" s="30"/>
      <c r="N15" s="95"/>
      <c r="O15" s="26"/>
      <c r="P15" s="90" t="s">
        <v>507</v>
      </c>
      <c r="Q15" s="103">
        <f t="shared" si="1"/>
        <v>0</v>
      </c>
      <c r="R15" s="37" t="s">
        <v>5</v>
      </c>
      <c r="S15" s="106">
        <f t="shared" si="2"/>
        <v>0</v>
      </c>
      <c r="T15" s="103">
        <f t="shared" si="3"/>
        <v>0</v>
      </c>
      <c r="U15" s="37" t="s">
        <v>5</v>
      </c>
      <c r="V15" s="106">
        <f t="shared" si="4"/>
        <v>0</v>
      </c>
      <c r="W15" s="103">
        <f t="shared" si="5"/>
        <v>0</v>
      </c>
      <c r="X15" s="37" t="s">
        <v>5</v>
      </c>
      <c r="Y15" s="106">
        <f t="shared" si="6"/>
        <v>0</v>
      </c>
      <c r="Z15" s="103">
        <f t="shared" si="9"/>
        <v>0</v>
      </c>
      <c r="AA15" s="37" t="s">
        <v>5</v>
      </c>
      <c r="AB15" s="106">
        <f t="shared" si="10"/>
        <v>0</v>
      </c>
      <c r="AC15" s="103">
        <f t="shared" si="11"/>
        <v>0</v>
      </c>
      <c r="AD15" s="37" t="s">
        <v>5</v>
      </c>
      <c r="AE15" s="106">
        <f t="shared" si="12"/>
        <v>0</v>
      </c>
      <c r="AF15" s="104">
        <f t="shared" si="7"/>
        <v>0</v>
      </c>
      <c r="AG15" s="37" t="s">
        <v>5</v>
      </c>
      <c r="AH15" s="107">
        <f t="shared" si="8"/>
        <v>0</v>
      </c>
      <c r="AI15" s="103">
        <f t="shared" si="13"/>
        <v>0</v>
      </c>
      <c r="AJ15" s="37" t="s">
        <v>5</v>
      </c>
      <c r="AK15" s="106">
        <f t="shared" si="14"/>
        <v>0</v>
      </c>
      <c r="AL15" s="101"/>
      <c r="AM15" s="103">
        <f t="shared" si="16"/>
        <v>0</v>
      </c>
      <c r="AN15" s="37" t="s">
        <v>5</v>
      </c>
      <c r="AO15" s="106">
        <f t="shared" si="15"/>
        <v>0</v>
      </c>
    </row>
    <row r="16" spans="1:41" ht="24.95" customHeight="1">
      <c r="A16" s="91"/>
      <c r="B16" s="25"/>
      <c r="C16" s="23"/>
      <c r="D16" s="24"/>
      <c r="E16" s="24"/>
      <c r="F16" s="26"/>
      <c r="G16" s="26"/>
      <c r="H16" s="27"/>
      <c r="I16" s="33"/>
      <c r="J16" s="30"/>
      <c r="K16" s="30"/>
      <c r="L16" s="27"/>
      <c r="M16" s="30"/>
      <c r="N16" s="95"/>
      <c r="O16" s="26"/>
      <c r="P16" s="90" t="s">
        <v>508</v>
      </c>
      <c r="Q16" s="103">
        <f t="shared" si="1"/>
        <v>0</v>
      </c>
      <c r="R16" s="37" t="s">
        <v>5</v>
      </c>
      <c r="S16" s="106">
        <f t="shared" si="2"/>
        <v>0</v>
      </c>
      <c r="T16" s="103">
        <f t="shared" si="3"/>
        <v>0</v>
      </c>
      <c r="U16" s="37" t="s">
        <v>5</v>
      </c>
      <c r="V16" s="106">
        <f t="shared" si="4"/>
        <v>0</v>
      </c>
      <c r="W16" s="103">
        <f t="shared" si="5"/>
        <v>0</v>
      </c>
      <c r="X16" s="37" t="s">
        <v>5</v>
      </c>
      <c r="Y16" s="106">
        <f t="shared" si="6"/>
        <v>0</v>
      </c>
      <c r="Z16" s="103">
        <f t="shared" si="9"/>
        <v>0</v>
      </c>
      <c r="AA16" s="37" t="s">
        <v>5</v>
      </c>
      <c r="AB16" s="106">
        <f t="shared" si="10"/>
        <v>0</v>
      </c>
      <c r="AC16" s="103">
        <f t="shared" si="11"/>
        <v>0</v>
      </c>
      <c r="AD16" s="37" t="s">
        <v>5</v>
      </c>
      <c r="AE16" s="106">
        <f t="shared" si="12"/>
        <v>0</v>
      </c>
      <c r="AF16" s="104">
        <f t="shared" si="7"/>
        <v>0</v>
      </c>
      <c r="AG16" s="37" t="s">
        <v>5</v>
      </c>
      <c r="AH16" s="107">
        <f t="shared" si="8"/>
        <v>0</v>
      </c>
      <c r="AI16" s="103">
        <f t="shared" si="13"/>
        <v>0</v>
      </c>
      <c r="AJ16" s="37" t="s">
        <v>5</v>
      </c>
      <c r="AK16" s="106">
        <f t="shared" si="14"/>
        <v>0</v>
      </c>
      <c r="AL16" s="101"/>
      <c r="AM16" s="103">
        <f t="shared" si="16"/>
        <v>0</v>
      </c>
      <c r="AN16" s="37" t="s">
        <v>5</v>
      </c>
      <c r="AO16" s="106">
        <f t="shared" si="15"/>
        <v>0</v>
      </c>
    </row>
    <row r="17" spans="1:41" ht="24.95" customHeight="1">
      <c r="A17" s="91"/>
      <c r="B17" s="25"/>
      <c r="C17" s="22"/>
      <c r="D17" s="25"/>
      <c r="E17" s="25"/>
      <c r="F17" s="26"/>
      <c r="G17" s="26"/>
      <c r="H17" s="27"/>
      <c r="I17" s="33"/>
      <c r="J17" s="27"/>
      <c r="K17" s="27"/>
      <c r="L17" s="27"/>
      <c r="M17" s="27"/>
      <c r="N17" s="95"/>
      <c r="O17" s="26"/>
      <c r="P17" s="92" t="s">
        <v>509</v>
      </c>
      <c r="Q17" s="103">
        <f t="shared" si="1"/>
        <v>0</v>
      </c>
      <c r="R17" s="37" t="s">
        <v>5</v>
      </c>
      <c r="S17" s="106">
        <f t="shared" si="2"/>
        <v>0</v>
      </c>
      <c r="T17" s="103">
        <f t="shared" si="3"/>
        <v>0</v>
      </c>
      <c r="U17" s="37" t="s">
        <v>5</v>
      </c>
      <c r="V17" s="106">
        <f t="shared" si="4"/>
        <v>0</v>
      </c>
      <c r="W17" s="103">
        <f t="shared" si="5"/>
        <v>0</v>
      </c>
      <c r="X17" s="37" t="s">
        <v>5</v>
      </c>
      <c r="Y17" s="106">
        <f t="shared" si="6"/>
        <v>0</v>
      </c>
      <c r="Z17" s="103">
        <f t="shared" si="9"/>
        <v>0</v>
      </c>
      <c r="AA17" s="37" t="s">
        <v>5</v>
      </c>
      <c r="AB17" s="106">
        <f t="shared" si="10"/>
        <v>0</v>
      </c>
      <c r="AC17" s="103">
        <f t="shared" si="11"/>
        <v>0</v>
      </c>
      <c r="AD17" s="37" t="s">
        <v>5</v>
      </c>
      <c r="AE17" s="106">
        <f t="shared" si="12"/>
        <v>0</v>
      </c>
      <c r="AF17" s="104">
        <f t="shared" si="7"/>
        <v>0</v>
      </c>
      <c r="AG17" s="37" t="s">
        <v>5</v>
      </c>
      <c r="AH17" s="107">
        <f t="shared" si="8"/>
        <v>0</v>
      </c>
      <c r="AI17" s="103">
        <f t="shared" si="13"/>
        <v>0</v>
      </c>
      <c r="AJ17" s="37" t="s">
        <v>5</v>
      </c>
      <c r="AK17" s="106">
        <f t="shared" si="14"/>
        <v>0</v>
      </c>
      <c r="AL17" s="101"/>
      <c r="AM17" s="103">
        <f t="shared" si="16"/>
        <v>0</v>
      </c>
      <c r="AN17" s="37" t="s">
        <v>5</v>
      </c>
      <c r="AO17" s="106">
        <f t="shared" si="15"/>
        <v>0</v>
      </c>
    </row>
    <row r="18" spans="1:41" ht="24.95" customHeight="1">
      <c r="A18" s="91"/>
      <c r="B18" s="25"/>
      <c r="C18" s="22"/>
      <c r="D18" s="25"/>
      <c r="E18" s="25"/>
      <c r="F18" s="26"/>
      <c r="G18" s="26"/>
      <c r="H18" s="27"/>
      <c r="I18" s="33"/>
      <c r="J18" s="27"/>
      <c r="K18" s="27"/>
      <c r="L18" s="27"/>
      <c r="M18" s="27"/>
      <c r="N18" s="95"/>
      <c r="O18" s="26"/>
      <c r="P18" s="90" t="s">
        <v>510</v>
      </c>
      <c r="Q18" s="103">
        <f t="shared" si="1"/>
        <v>0</v>
      </c>
      <c r="R18" s="37" t="s">
        <v>5</v>
      </c>
      <c r="S18" s="106">
        <f t="shared" si="2"/>
        <v>0</v>
      </c>
      <c r="T18" s="103">
        <f t="shared" si="3"/>
        <v>0</v>
      </c>
      <c r="U18" s="37" t="s">
        <v>5</v>
      </c>
      <c r="V18" s="106">
        <f t="shared" si="4"/>
        <v>0</v>
      </c>
      <c r="W18" s="103">
        <f t="shared" si="5"/>
        <v>0</v>
      </c>
      <c r="X18" s="37" t="s">
        <v>5</v>
      </c>
      <c r="Y18" s="106">
        <f t="shared" si="6"/>
        <v>0</v>
      </c>
      <c r="Z18" s="103">
        <f t="shared" si="9"/>
        <v>0</v>
      </c>
      <c r="AA18" s="37" t="s">
        <v>5</v>
      </c>
      <c r="AB18" s="106">
        <f t="shared" si="10"/>
        <v>0</v>
      </c>
      <c r="AC18" s="103">
        <f t="shared" si="11"/>
        <v>0</v>
      </c>
      <c r="AD18" s="37" t="s">
        <v>5</v>
      </c>
      <c r="AE18" s="106">
        <f t="shared" si="12"/>
        <v>0</v>
      </c>
      <c r="AF18" s="104">
        <f t="shared" si="7"/>
        <v>0</v>
      </c>
      <c r="AG18" s="37" t="s">
        <v>5</v>
      </c>
      <c r="AH18" s="107">
        <f t="shared" si="8"/>
        <v>0</v>
      </c>
      <c r="AI18" s="103">
        <f t="shared" si="13"/>
        <v>0</v>
      </c>
      <c r="AJ18" s="37" t="s">
        <v>5</v>
      </c>
      <c r="AK18" s="106">
        <f t="shared" si="14"/>
        <v>0</v>
      </c>
      <c r="AL18" s="101"/>
      <c r="AM18" s="103">
        <f t="shared" si="16"/>
        <v>0</v>
      </c>
      <c r="AN18" s="37" t="s">
        <v>5</v>
      </c>
      <c r="AO18" s="106">
        <f t="shared" si="15"/>
        <v>0</v>
      </c>
    </row>
    <row r="19" spans="1:41" ht="24.95" customHeight="1">
      <c r="A19" s="91"/>
      <c r="B19" s="25"/>
      <c r="C19" s="22"/>
      <c r="D19" s="25"/>
      <c r="E19" s="25"/>
      <c r="F19" s="26"/>
      <c r="G19" s="26"/>
      <c r="H19" s="27"/>
      <c r="I19" s="32"/>
      <c r="J19" s="27"/>
      <c r="K19" s="27"/>
      <c r="L19" s="27"/>
      <c r="M19" s="27"/>
      <c r="N19" s="95"/>
      <c r="O19" s="26"/>
      <c r="P19" s="90" t="s">
        <v>511</v>
      </c>
      <c r="Q19" s="103">
        <f t="shared" si="1"/>
        <v>0</v>
      </c>
      <c r="R19" s="37" t="s">
        <v>5</v>
      </c>
      <c r="S19" s="106">
        <f t="shared" si="2"/>
        <v>0</v>
      </c>
      <c r="T19" s="103">
        <f t="shared" si="3"/>
        <v>0</v>
      </c>
      <c r="U19" s="37" t="s">
        <v>5</v>
      </c>
      <c r="V19" s="106">
        <f t="shared" si="4"/>
        <v>0</v>
      </c>
      <c r="W19" s="103">
        <f t="shared" si="5"/>
        <v>0</v>
      </c>
      <c r="X19" s="37" t="s">
        <v>5</v>
      </c>
      <c r="Y19" s="106">
        <f t="shared" si="6"/>
        <v>0</v>
      </c>
      <c r="Z19" s="103">
        <f t="shared" si="9"/>
        <v>0</v>
      </c>
      <c r="AA19" s="37" t="s">
        <v>5</v>
      </c>
      <c r="AB19" s="106">
        <f t="shared" si="10"/>
        <v>0</v>
      </c>
      <c r="AC19" s="103">
        <f t="shared" si="11"/>
        <v>0</v>
      </c>
      <c r="AD19" s="37" t="s">
        <v>5</v>
      </c>
      <c r="AE19" s="106">
        <f t="shared" si="12"/>
        <v>0</v>
      </c>
      <c r="AF19" s="104">
        <f t="shared" si="7"/>
        <v>0</v>
      </c>
      <c r="AG19" s="37" t="s">
        <v>5</v>
      </c>
      <c r="AH19" s="107">
        <f t="shared" si="8"/>
        <v>0</v>
      </c>
      <c r="AI19" s="103">
        <f t="shared" si="13"/>
        <v>0</v>
      </c>
      <c r="AJ19" s="37" t="s">
        <v>5</v>
      </c>
      <c r="AK19" s="106">
        <f t="shared" si="14"/>
        <v>0</v>
      </c>
      <c r="AL19" s="101"/>
      <c r="AM19" s="103">
        <f t="shared" si="16"/>
        <v>0</v>
      </c>
      <c r="AN19" s="37" t="s">
        <v>5</v>
      </c>
      <c r="AO19" s="106">
        <f t="shared" si="15"/>
        <v>0</v>
      </c>
    </row>
    <row r="20" spans="1:41" ht="24.95" customHeight="1">
      <c r="A20" s="91"/>
      <c r="B20" s="25"/>
      <c r="C20" s="22"/>
      <c r="D20" s="25"/>
      <c r="E20" s="25"/>
      <c r="F20" s="26"/>
      <c r="G20" s="26"/>
      <c r="H20" s="27"/>
      <c r="I20" s="27"/>
      <c r="J20" s="27"/>
      <c r="K20" s="27"/>
      <c r="L20" s="27"/>
      <c r="M20" s="27"/>
      <c r="N20" s="95"/>
      <c r="O20" s="26"/>
      <c r="P20" s="90" t="s">
        <v>512</v>
      </c>
      <c r="Q20" s="103">
        <f t="shared" si="1"/>
        <v>0</v>
      </c>
      <c r="R20" s="37" t="s">
        <v>5</v>
      </c>
      <c r="S20" s="106">
        <f t="shared" si="2"/>
        <v>0</v>
      </c>
      <c r="T20" s="103">
        <f t="shared" si="3"/>
        <v>0</v>
      </c>
      <c r="U20" s="37" t="s">
        <v>5</v>
      </c>
      <c r="V20" s="106">
        <f t="shared" si="4"/>
        <v>0</v>
      </c>
      <c r="W20" s="103">
        <f t="shared" si="5"/>
        <v>0</v>
      </c>
      <c r="X20" s="37" t="s">
        <v>5</v>
      </c>
      <c r="Y20" s="106">
        <f t="shared" si="6"/>
        <v>0</v>
      </c>
      <c r="Z20" s="103">
        <f t="shared" si="9"/>
        <v>0</v>
      </c>
      <c r="AA20" s="37" t="s">
        <v>5</v>
      </c>
      <c r="AB20" s="106">
        <f t="shared" si="10"/>
        <v>0</v>
      </c>
      <c r="AC20" s="103">
        <f t="shared" si="11"/>
        <v>0</v>
      </c>
      <c r="AD20" s="37" t="s">
        <v>5</v>
      </c>
      <c r="AE20" s="106">
        <f t="shared" si="12"/>
        <v>0</v>
      </c>
      <c r="AF20" s="104">
        <f t="shared" si="7"/>
        <v>0</v>
      </c>
      <c r="AG20" s="37" t="s">
        <v>5</v>
      </c>
      <c r="AH20" s="107">
        <f t="shared" si="8"/>
        <v>0</v>
      </c>
      <c r="AI20" s="103">
        <f t="shared" si="13"/>
        <v>0</v>
      </c>
      <c r="AJ20" s="37" t="s">
        <v>5</v>
      </c>
      <c r="AK20" s="106">
        <f t="shared" si="14"/>
        <v>0</v>
      </c>
      <c r="AL20" s="101"/>
      <c r="AM20" s="103">
        <f t="shared" si="16"/>
        <v>0</v>
      </c>
      <c r="AN20" s="37" t="s">
        <v>5</v>
      </c>
      <c r="AO20" s="106">
        <f t="shared" si="15"/>
        <v>0</v>
      </c>
    </row>
    <row r="21" spans="1:41" ht="24.95" customHeight="1">
      <c r="A21" s="91"/>
      <c r="B21" s="25"/>
      <c r="C21" s="22"/>
      <c r="D21" s="25"/>
      <c r="E21" s="25"/>
      <c r="F21" s="26"/>
      <c r="G21" s="26"/>
      <c r="H21" s="27"/>
      <c r="I21" s="32"/>
      <c r="J21" s="27"/>
      <c r="K21" s="27"/>
      <c r="L21" s="27"/>
      <c r="M21" s="27"/>
      <c r="N21" s="95"/>
      <c r="O21" s="26"/>
      <c r="P21" s="90" t="s">
        <v>513</v>
      </c>
      <c r="Q21" s="103">
        <f t="shared" si="1"/>
        <v>0</v>
      </c>
      <c r="R21" s="37" t="s">
        <v>5</v>
      </c>
      <c r="S21" s="106">
        <f t="shared" si="2"/>
        <v>0</v>
      </c>
      <c r="T21" s="103">
        <f t="shared" si="3"/>
        <v>0</v>
      </c>
      <c r="U21" s="37" t="s">
        <v>5</v>
      </c>
      <c r="V21" s="106">
        <f t="shared" si="4"/>
        <v>0</v>
      </c>
      <c r="W21" s="103">
        <f t="shared" si="5"/>
        <v>0</v>
      </c>
      <c r="X21" s="37" t="s">
        <v>5</v>
      </c>
      <c r="Y21" s="106">
        <f t="shared" si="6"/>
        <v>0</v>
      </c>
      <c r="Z21" s="103">
        <f t="shared" si="9"/>
        <v>0</v>
      </c>
      <c r="AA21" s="37" t="s">
        <v>5</v>
      </c>
      <c r="AB21" s="106">
        <f t="shared" si="10"/>
        <v>0</v>
      </c>
      <c r="AC21" s="103">
        <f t="shared" si="11"/>
        <v>0</v>
      </c>
      <c r="AD21" s="37" t="s">
        <v>5</v>
      </c>
      <c r="AE21" s="106">
        <f t="shared" si="12"/>
        <v>0</v>
      </c>
      <c r="AF21" s="104">
        <f t="shared" si="7"/>
        <v>0</v>
      </c>
      <c r="AG21" s="37" t="s">
        <v>5</v>
      </c>
      <c r="AH21" s="107">
        <f t="shared" si="8"/>
        <v>0</v>
      </c>
      <c r="AI21" s="103">
        <f t="shared" si="13"/>
        <v>0</v>
      </c>
      <c r="AJ21" s="37" t="s">
        <v>5</v>
      </c>
      <c r="AK21" s="106">
        <f t="shared" si="14"/>
        <v>0</v>
      </c>
      <c r="AL21" s="101"/>
      <c r="AM21" s="103">
        <f t="shared" si="16"/>
        <v>0</v>
      </c>
      <c r="AN21" s="37" t="s">
        <v>5</v>
      </c>
      <c r="AO21" s="106">
        <f t="shared" si="15"/>
        <v>0</v>
      </c>
    </row>
    <row r="22" spans="1:41" ht="24.95" customHeight="1">
      <c r="A22" s="91"/>
      <c r="B22" s="25"/>
      <c r="C22" s="22"/>
      <c r="D22" s="25"/>
      <c r="E22" s="25"/>
      <c r="F22" s="26"/>
      <c r="G22" s="26"/>
      <c r="H22" s="27"/>
      <c r="I22" s="32"/>
      <c r="J22" s="27"/>
      <c r="K22" s="27"/>
      <c r="L22" s="27"/>
      <c r="M22" s="27"/>
      <c r="N22" s="95"/>
      <c r="O22" s="26"/>
      <c r="P22" s="90" t="s">
        <v>514</v>
      </c>
      <c r="Q22" s="103">
        <f t="shared" si="1"/>
        <v>0</v>
      </c>
      <c r="R22" s="37" t="s">
        <v>5</v>
      </c>
      <c r="S22" s="106">
        <f t="shared" si="2"/>
        <v>0</v>
      </c>
      <c r="T22" s="103">
        <f t="shared" si="3"/>
        <v>0</v>
      </c>
      <c r="U22" s="37" t="s">
        <v>5</v>
      </c>
      <c r="V22" s="106">
        <f t="shared" si="4"/>
        <v>0</v>
      </c>
      <c r="W22" s="103">
        <f t="shared" si="5"/>
        <v>0</v>
      </c>
      <c r="X22" s="37" t="s">
        <v>5</v>
      </c>
      <c r="Y22" s="106">
        <f t="shared" si="6"/>
        <v>0</v>
      </c>
      <c r="Z22" s="103">
        <f t="shared" si="9"/>
        <v>0</v>
      </c>
      <c r="AA22" s="37" t="s">
        <v>5</v>
      </c>
      <c r="AB22" s="106">
        <f t="shared" si="10"/>
        <v>0</v>
      </c>
      <c r="AC22" s="103">
        <f t="shared" si="11"/>
        <v>0</v>
      </c>
      <c r="AD22" s="37" t="s">
        <v>5</v>
      </c>
      <c r="AE22" s="106">
        <f t="shared" si="12"/>
        <v>0</v>
      </c>
      <c r="AF22" s="104">
        <f t="shared" si="7"/>
        <v>0</v>
      </c>
      <c r="AG22" s="37" t="s">
        <v>5</v>
      </c>
      <c r="AH22" s="107">
        <f t="shared" si="8"/>
        <v>0</v>
      </c>
      <c r="AI22" s="103">
        <f t="shared" si="13"/>
        <v>0</v>
      </c>
      <c r="AJ22" s="37" t="s">
        <v>5</v>
      </c>
      <c r="AK22" s="106">
        <f t="shared" si="14"/>
        <v>0</v>
      </c>
      <c r="AL22" s="101"/>
      <c r="AM22" s="103">
        <f t="shared" si="16"/>
        <v>0</v>
      </c>
      <c r="AN22" s="37" t="s">
        <v>5</v>
      </c>
      <c r="AO22" s="106">
        <f t="shared" si="15"/>
        <v>0</v>
      </c>
    </row>
    <row r="23" spans="1:41" ht="24.95" customHeight="1">
      <c r="A23" s="91"/>
      <c r="B23" s="25"/>
      <c r="C23" s="22"/>
      <c r="D23" s="25"/>
      <c r="E23" s="25"/>
      <c r="F23" s="26"/>
      <c r="G23" s="26"/>
      <c r="H23" s="27"/>
      <c r="I23" s="33"/>
      <c r="J23" s="27"/>
      <c r="K23" s="27"/>
      <c r="L23" s="27"/>
      <c r="M23" s="27"/>
      <c r="N23" s="95"/>
      <c r="O23" s="26"/>
      <c r="P23" s="93" t="s">
        <v>515</v>
      </c>
      <c r="Q23" s="103">
        <f t="shared" si="1"/>
        <v>0</v>
      </c>
      <c r="R23" s="37" t="s">
        <v>5</v>
      </c>
      <c r="S23" s="106">
        <f t="shared" si="2"/>
        <v>0</v>
      </c>
      <c r="T23" s="103">
        <f t="shared" si="3"/>
        <v>0</v>
      </c>
      <c r="U23" s="37" t="s">
        <v>5</v>
      </c>
      <c r="V23" s="106">
        <f t="shared" si="4"/>
        <v>0</v>
      </c>
      <c r="W23" s="103">
        <f t="shared" si="5"/>
        <v>0</v>
      </c>
      <c r="X23" s="37" t="s">
        <v>5</v>
      </c>
      <c r="Y23" s="106">
        <f t="shared" si="6"/>
        <v>0</v>
      </c>
      <c r="Z23" s="103">
        <f t="shared" si="9"/>
        <v>0</v>
      </c>
      <c r="AA23" s="37" t="s">
        <v>5</v>
      </c>
      <c r="AB23" s="106">
        <f t="shared" si="10"/>
        <v>0</v>
      </c>
      <c r="AC23" s="103">
        <f t="shared" si="11"/>
        <v>0</v>
      </c>
      <c r="AD23" s="37" t="s">
        <v>5</v>
      </c>
      <c r="AE23" s="106">
        <f t="shared" si="12"/>
        <v>0</v>
      </c>
      <c r="AF23" s="104">
        <f t="shared" si="7"/>
        <v>0</v>
      </c>
      <c r="AG23" s="37" t="s">
        <v>5</v>
      </c>
      <c r="AH23" s="107">
        <f t="shared" si="8"/>
        <v>0</v>
      </c>
      <c r="AI23" s="103">
        <f t="shared" si="13"/>
        <v>0</v>
      </c>
      <c r="AJ23" s="37" t="s">
        <v>5</v>
      </c>
      <c r="AK23" s="106">
        <f t="shared" si="14"/>
        <v>0</v>
      </c>
      <c r="AL23" s="101"/>
      <c r="AM23" s="103">
        <f t="shared" si="16"/>
        <v>0</v>
      </c>
      <c r="AN23" s="37" t="s">
        <v>5</v>
      </c>
      <c r="AO23" s="106">
        <f t="shared" si="15"/>
        <v>0</v>
      </c>
    </row>
    <row r="24" spans="1:41" ht="24.95" customHeight="1">
      <c r="A24" s="91"/>
      <c r="B24" s="25"/>
      <c r="C24" s="22"/>
      <c r="D24" s="25"/>
      <c r="E24" s="25"/>
      <c r="F24" s="26"/>
      <c r="G24" s="26"/>
      <c r="H24" s="27"/>
      <c r="I24" s="27"/>
      <c r="J24" s="27"/>
      <c r="K24" s="27"/>
      <c r="L24" s="27"/>
      <c r="M24" s="27"/>
      <c r="N24" s="95"/>
      <c r="O24" s="26"/>
      <c r="P24" s="93" t="s">
        <v>516</v>
      </c>
      <c r="Q24" s="103">
        <f t="shared" si="1"/>
        <v>0</v>
      </c>
      <c r="R24" s="37" t="s">
        <v>5</v>
      </c>
      <c r="S24" s="106">
        <f t="shared" si="2"/>
        <v>0</v>
      </c>
      <c r="T24" s="103">
        <f t="shared" si="3"/>
        <v>0</v>
      </c>
      <c r="U24" s="37" t="s">
        <v>5</v>
      </c>
      <c r="V24" s="106">
        <f t="shared" si="4"/>
        <v>0</v>
      </c>
      <c r="W24" s="103">
        <f t="shared" si="5"/>
        <v>0</v>
      </c>
      <c r="X24" s="37" t="s">
        <v>5</v>
      </c>
      <c r="Y24" s="106">
        <f t="shared" si="6"/>
        <v>0</v>
      </c>
      <c r="Z24" s="103">
        <f t="shared" si="9"/>
        <v>0</v>
      </c>
      <c r="AA24" s="37" t="s">
        <v>5</v>
      </c>
      <c r="AB24" s="106">
        <f t="shared" si="10"/>
        <v>0</v>
      </c>
      <c r="AC24" s="103">
        <f t="shared" si="11"/>
        <v>0</v>
      </c>
      <c r="AD24" s="37" t="s">
        <v>5</v>
      </c>
      <c r="AE24" s="106">
        <f t="shared" si="12"/>
        <v>0</v>
      </c>
      <c r="AF24" s="104">
        <f t="shared" si="7"/>
        <v>0</v>
      </c>
      <c r="AG24" s="37" t="s">
        <v>5</v>
      </c>
      <c r="AH24" s="107">
        <f t="shared" si="8"/>
        <v>0</v>
      </c>
      <c r="AI24" s="103">
        <f t="shared" si="13"/>
        <v>0</v>
      </c>
      <c r="AJ24" s="37" t="s">
        <v>5</v>
      </c>
      <c r="AK24" s="106">
        <f t="shared" si="14"/>
        <v>0</v>
      </c>
      <c r="AL24" s="101"/>
      <c r="AM24" s="103">
        <f t="shared" si="16"/>
        <v>0</v>
      </c>
      <c r="AN24" s="37" t="s">
        <v>5</v>
      </c>
      <c r="AO24" s="106">
        <f t="shared" si="15"/>
        <v>0</v>
      </c>
    </row>
    <row r="25" spans="1:41" ht="24.95" customHeight="1">
      <c r="A25" s="91"/>
      <c r="B25" s="86"/>
      <c r="C25" s="87"/>
      <c r="D25" s="86"/>
      <c r="E25" s="86"/>
      <c r="F25" s="73"/>
      <c r="G25" s="73"/>
      <c r="H25" s="88"/>
      <c r="I25" s="88"/>
      <c r="J25" s="88"/>
      <c r="K25" s="88"/>
      <c r="L25" s="88"/>
      <c r="M25" s="88"/>
      <c r="N25" s="95"/>
      <c r="O25" s="73"/>
      <c r="P25" s="90" t="s">
        <v>517</v>
      </c>
      <c r="Q25" s="103">
        <f t="shared" si="1"/>
        <v>0</v>
      </c>
      <c r="R25" s="37" t="s">
        <v>5</v>
      </c>
      <c r="S25" s="106">
        <f t="shared" si="2"/>
        <v>0</v>
      </c>
      <c r="T25" s="103">
        <f t="shared" si="3"/>
        <v>0</v>
      </c>
      <c r="U25" s="37" t="s">
        <v>5</v>
      </c>
      <c r="V25" s="106">
        <f t="shared" si="4"/>
        <v>0</v>
      </c>
      <c r="W25" s="103">
        <f t="shared" si="5"/>
        <v>0</v>
      </c>
      <c r="X25" s="37" t="s">
        <v>5</v>
      </c>
      <c r="Y25" s="106">
        <f t="shared" si="6"/>
        <v>0</v>
      </c>
      <c r="Z25" s="103">
        <f t="shared" si="9"/>
        <v>0</v>
      </c>
      <c r="AA25" s="37" t="s">
        <v>5</v>
      </c>
      <c r="AB25" s="106">
        <f t="shared" si="10"/>
        <v>0</v>
      </c>
      <c r="AC25" s="103">
        <f t="shared" si="11"/>
        <v>0</v>
      </c>
      <c r="AD25" s="37" t="s">
        <v>5</v>
      </c>
      <c r="AE25" s="106">
        <f t="shared" si="12"/>
        <v>0</v>
      </c>
      <c r="AF25" s="104">
        <f t="shared" si="7"/>
        <v>0</v>
      </c>
      <c r="AG25" s="37" t="s">
        <v>5</v>
      </c>
      <c r="AH25" s="107">
        <f t="shared" si="8"/>
        <v>0</v>
      </c>
      <c r="AI25" s="103">
        <f t="shared" si="13"/>
        <v>0</v>
      </c>
      <c r="AJ25" s="37" t="s">
        <v>5</v>
      </c>
      <c r="AK25" s="106">
        <f t="shared" si="14"/>
        <v>0</v>
      </c>
      <c r="AL25" s="101"/>
      <c r="AM25" s="103">
        <f t="shared" si="16"/>
        <v>0</v>
      </c>
      <c r="AN25" s="37" t="s">
        <v>5</v>
      </c>
      <c r="AO25" s="106">
        <f t="shared" si="15"/>
        <v>0</v>
      </c>
    </row>
    <row r="26" spans="1:41" ht="24.75" customHeight="1">
      <c r="A26" s="91"/>
      <c r="B26" s="86"/>
      <c r="C26" s="87"/>
      <c r="D26" s="86"/>
      <c r="E26" s="86"/>
      <c r="F26" s="73"/>
      <c r="G26" s="73"/>
      <c r="H26" s="88"/>
      <c r="I26" s="88"/>
      <c r="J26" s="88"/>
      <c r="K26" s="88"/>
      <c r="L26" s="88"/>
      <c r="M26" s="88"/>
      <c r="N26" s="95"/>
      <c r="O26" s="73"/>
      <c r="P26" s="90" t="s">
        <v>26</v>
      </c>
      <c r="Q26" s="103">
        <f t="shared" si="1"/>
        <v>0</v>
      </c>
      <c r="R26" s="37" t="s">
        <v>5</v>
      </c>
      <c r="S26" s="106">
        <f t="shared" si="2"/>
        <v>0</v>
      </c>
      <c r="T26" s="103">
        <f t="shared" si="3"/>
        <v>0</v>
      </c>
      <c r="U26" s="37" t="s">
        <v>5</v>
      </c>
      <c r="V26" s="106">
        <f t="shared" si="4"/>
        <v>0</v>
      </c>
      <c r="W26" s="103">
        <f t="shared" si="5"/>
        <v>0</v>
      </c>
      <c r="X26" s="37" t="s">
        <v>5</v>
      </c>
      <c r="Y26" s="106">
        <f t="shared" si="6"/>
        <v>0</v>
      </c>
      <c r="Z26" s="103">
        <f t="shared" si="9"/>
        <v>0</v>
      </c>
      <c r="AA26" s="37" t="s">
        <v>5</v>
      </c>
      <c r="AB26" s="106">
        <f t="shared" si="10"/>
        <v>0</v>
      </c>
      <c r="AC26" s="103">
        <f t="shared" si="11"/>
        <v>0</v>
      </c>
      <c r="AD26" s="37" t="s">
        <v>5</v>
      </c>
      <c r="AE26" s="106">
        <f t="shared" si="12"/>
        <v>0</v>
      </c>
      <c r="AF26" s="104">
        <f t="shared" si="7"/>
        <v>0</v>
      </c>
      <c r="AG26" s="37" t="s">
        <v>5</v>
      </c>
      <c r="AH26" s="107">
        <f t="shared" si="8"/>
        <v>0</v>
      </c>
      <c r="AI26" s="103">
        <f t="shared" si="13"/>
        <v>0</v>
      </c>
      <c r="AJ26" s="37" t="s">
        <v>5</v>
      </c>
      <c r="AK26" s="106">
        <f t="shared" si="14"/>
        <v>0</v>
      </c>
      <c r="AL26" s="101"/>
      <c r="AM26" s="103">
        <f t="shared" si="16"/>
        <v>0</v>
      </c>
      <c r="AN26" s="37" t="s">
        <v>5</v>
      </c>
      <c r="AO26" s="106">
        <f t="shared" si="15"/>
        <v>0</v>
      </c>
    </row>
    <row r="27" spans="1:41" ht="24.75" customHeight="1">
      <c r="A27" s="22"/>
      <c r="B27" s="86"/>
      <c r="C27" s="87"/>
      <c r="D27" s="86"/>
      <c r="E27" s="86"/>
      <c r="F27" s="73"/>
      <c r="G27" s="73"/>
      <c r="H27" s="88"/>
      <c r="I27" s="88"/>
      <c r="J27" s="88"/>
      <c r="K27" s="88"/>
      <c r="L27" s="88"/>
      <c r="M27" s="88"/>
      <c r="O27" s="73"/>
      <c r="P27" s="8"/>
    </row>
    <row r="28" spans="1:41" ht="24.75" customHeight="1">
      <c r="A28" s="22"/>
      <c r="B28" s="86"/>
      <c r="C28" s="87"/>
      <c r="D28" s="86"/>
      <c r="E28" s="86"/>
      <c r="F28" s="73"/>
      <c r="G28" s="73"/>
      <c r="H28" s="88"/>
      <c r="I28" s="88"/>
      <c r="J28" s="88"/>
      <c r="K28" s="88"/>
      <c r="L28" s="88"/>
      <c r="M28" s="88"/>
      <c r="O28" s="73"/>
      <c r="P28" s="8"/>
      <c r="Q28" s="9"/>
      <c r="S28" s="9"/>
      <c r="T28" s="58"/>
      <c r="V28" s="9"/>
      <c r="W28" s="58"/>
      <c r="Y28" s="9"/>
      <c r="Z28" s="58"/>
      <c r="AB28" s="9"/>
      <c r="AE28" s="9"/>
      <c r="AK28" s="9"/>
      <c r="AM28" s="9"/>
      <c r="AO28" s="9"/>
    </row>
    <row r="29" spans="1:41" ht="24.75" customHeight="1">
      <c r="A29" s="22"/>
      <c r="B29" s="86"/>
      <c r="C29" s="87"/>
      <c r="D29" s="86"/>
      <c r="E29" s="86"/>
      <c r="F29" s="73"/>
      <c r="G29" s="73"/>
      <c r="H29" s="88"/>
      <c r="I29" s="88"/>
      <c r="J29" s="88"/>
      <c r="K29" s="88"/>
      <c r="L29" s="88"/>
      <c r="M29" s="88"/>
      <c r="O29" s="73"/>
      <c r="P29" s="8"/>
    </row>
    <row r="30" spans="1:41" ht="24.75" customHeight="1">
      <c r="A30" s="22"/>
      <c r="B30" s="86"/>
      <c r="C30" s="87"/>
      <c r="D30" s="86"/>
      <c r="E30" s="86"/>
      <c r="F30" s="73"/>
      <c r="G30" s="73"/>
      <c r="H30" s="88"/>
      <c r="I30" s="88"/>
      <c r="J30" s="88"/>
      <c r="K30" s="88"/>
      <c r="L30" s="88"/>
      <c r="M30" s="88"/>
      <c r="O30" s="73"/>
      <c r="P30" s="8"/>
    </row>
    <row r="31" spans="1:41" ht="24.75" customHeight="1">
      <c r="A31" s="22"/>
      <c r="B31" s="25"/>
      <c r="C31" s="22"/>
      <c r="D31" s="25"/>
      <c r="E31" s="25"/>
      <c r="F31" s="26"/>
      <c r="G31" s="26"/>
      <c r="H31" s="27"/>
      <c r="I31" s="27"/>
      <c r="J31" s="27"/>
      <c r="K31" s="27"/>
      <c r="L31" s="27"/>
      <c r="M31" s="27"/>
      <c r="O31" s="26"/>
      <c r="P31" s="8"/>
      <c r="S31" s="10"/>
      <c r="AO31" s="10"/>
    </row>
    <row r="32" spans="1:41" ht="24.75" customHeight="1">
      <c r="A32" s="22"/>
      <c r="B32" s="25"/>
      <c r="C32" s="22"/>
      <c r="D32" s="25"/>
      <c r="E32" s="25"/>
      <c r="F32" s="26"/>
      <c r="G32" s="26"/>
      <c r="H32" s="27"/>
      <c r="I32" s="27"/>
      <c r="J32" s="27"/>
      <c r="K32" s="27"/>
      <c r="L32" s="27"/>
      <c r="M32" s="27"/>
      <c r="O32" s="26"/>
      <c r="P32" s="8"/>
      <c r="S32" s="10"/>
      <c r="AO32" s="10"/>
    </row>
    <row r="33" spans="1:41" ht="24.75" customHeight="1">
      <c r="A33" s="22"/>
      <c r="B33" s="25"/>
      <c r="C33" s="22"/>
      <c r="D33" s="25"/>
      <c r="E33" s="25"/>
      <c r="F33" s="26"/>
      <c r="G33" s="26"/>
      <c r="H33" s="27"/>
      <c r="I33" s="27"/>
      <c r="J33" s="27"/>
      <c r="K33" s="27"/>
      <c r="L33" s="27"/>
      <c r="M33" s="27"/>
      <c r="O33" s="26"/>
      <c r="P33" s="8"/>
      <c r="S33" s="10"/>
      <c r="AO33" s="10"/>
    </row>
    <row r="34" spans="1:41" ht="24.75" customHeight="1">
      <c r="A34" s="22"/>
      <c r="B34" s="25"/>
      <c r="C34" s="22"/>
      <c r="D34" s="25"/>
      <c r="E34" s="25"/>
      <c r="F34" s="26"/>
      <c r="G34" s="26"/>
      <c r="H34" s="27"/>
      <c r="I34" s="27"/>
      <c r="J34" s="27"/>
      <c r="K34" s="27"/>
      <c r="L34" s="27"/>
      <c r="M34" s="27"/>
      <c r="O34" s="26"/>
      <c r="P34" s="8"/>
      <c r="S34" s="10"/>
      <c r="AO34" s="10"/>
    </row>
    <row r="35" spans="1:41" ht="24.75" customHeight="1">
      <c r="A35" s="22"/>
      <c r="B35" s="25"/>
      <c r="C35" s="22"/>
      <c r="D35" s="25"/>
      <c r="E35" s="25"/>
      <c r="F35" s="26"/>
      <c r="G35" s="26"/>
      <c r="H35" s="27"/>
      <c r="I35" s="27"/>
      <c r="J35" s="27"/>
      <c r="K35" s="27"/>
      <c r="L35" s="27"/>
      <c r="M35" s="27"/>
      <c r="O35" s="26"/>
      <c r="P35" s="8"/>
      <c r="S35" s="10"/>
      <c r="AO35" s="10"/>
    </row>
    <row r="36" spans="1:41" ht="24.75" customHeight="1">
      <c r="A36" s="22"/>
      <c r="B36" s="25"/>
      <c r="C36" s="22"/>
      <c r="D36" s="25"/>
      <c r="E36" s="25"/>
      <c r="F36" s="26"/>
      <c r="G36" s="26"/>
      <c r="H36" s="27"/>
      <c r="I36" s="27"/>
      <c r="J36" s="27"/>
      <c r="K36" s="27"/>
      <c r="L36" s="27"/>
      <c r="M36" s="27"/>
      <c r="O36" s="26"/>
      <c r="P36" s="8"/>
      <c r="S36" s="10"/>
      <c r="AO36" s="10"/>
    </row>
    <row r="37" spans="1:41" ht="24.75" customHeight="1">
      <c r="A37" s="22"/>
      <c r="B37" s="25"/>
      <c r="C37" s="22"/>
      <c r="D37" s="25"/>
      <c r="E37" s="25"/>
      <c r="F37" s="26"/>
      <c r="G37" s="26"/>
      <c r="H37" s="27"/>
      <c r="I37" s="27"/>
      <c r="J37" s="27"/>
      <c r="K37" s="27"/>
      <c r="L37" s="27"/>
      <c r="M37" s="27"/>
      <c r="O37" s="26"/>
      <c r="P37" s="8"/>
      <c r="S37" s="10"/>
      <c r="AO37" s="10"/>
    </row>
    <row r="38" spans="1:41" ht="24.75" customHeight="1">
      <c r="A38" s="22"/>
      <c r="B38" s="25"/>
      <c r="C38" s="22"/>
      <c r="D38" s="25"/>
      <c r="E38" s="25"/>
      <c r="F38" s="26"/>
      <c r="G38" s="26"/>
      <c r="H38" s="27"/>
      <c r="I38" s="27"/>
      <c r="J38" s="27"/>
      <c r="K38" s="27"/>
      <c r="L38" s="27"/>
      <c r="M38" s="27"/>
      <c r="O38" s="26"/>
      <c r="P38" s="8"/>
      <c r="S38" s="10"/>
      <c r="AO38" s="10"/>
    </row>
    <row r="39" spans="1:41" ht="24.75" customHeight="1">
      <c r="A39" s="22"/>
      <c r="B39" s="25"/>
      <c r="C39" s="22"/>
      <c r="D39" s="25"/>
      <c r="E39" s="25"/>
      <c r="F39" s="26"/>
      <c r="G39" s="26"/>
      <c r="H39" s="27"/>
      <c r="I39" s="27"/>
      <c r="J39" s="27"/>
      <c r="K39" s="27"/>
      <c r="L39" s="27"/>
      <c r="M39" s="27"/>
      <c r="O39" s="26"/>
      <c r="P39" s="8"/>
      <c r="S39" s="10"/>
      <c r="AO39" s="10"/>
    </row>
    <row r="40" spans="1:41" ht="24.75" customHeight="1">
      <c r="A40" s="22"/>
      <c r="B40" s="25"/>
      <c r="C40" s="22"/>
      <c r="D40" s="25"/>
      <c r="E40" s="25"/>
      <c r="F40" s="26"/>
      <c r="G40" s="26"/>
      <c r="H40" s="27"/>
      <c r="I40" s="27"/>
      <c r="J40" s="27"/>
      <c r="K40" s="27"/>
      <c r="L40" s="27"/>
      <c r="M40" s="27"/>
      <c r="O40" s="26"/>
      <c r="P40" s="8"/>
      <c r="S40" s="10"/>
      <c r="AO40" s="10"/>
    </row>
    <row r="41" spans="1:41" ht="24.75" customHeight="1">
      <c r="A41" s="22"/>
      <c r="B41" s="25"/>
      <c r="C41" s="22"/>
      <c r="D41" s="25"/>
      <c r="E41" s="25"/>
      <c r="F41" s="26"/>
      <c r="G41" s="26"/>
      <c r="H41" s="27"/>
      <c r="I41" s="27"/>
      <c r="J41" s="27"/>
      <c r="K41" s="27"/>
      <c r="L41" s="27"/>
      <c r="M41" s="27"/>
      <c r="O41" s="26"/>
      <c r="P41" s="8"/>
      <c r="S41" s="10"/>
      <c r="AO41" s="10"/>
    </row>
    <row r="42" spans="1:41" ht="24.75" customHeight="1">
      <c r="A42" s="22"/>
      <c r="B42" s="25"/>
      <c r="C42" s="22"/>
      <c r="D42" s="25"/>
      <c r="E42" s="25"/>
      <c r="F42" s="26"/>
      <c r="G42" s="26"/>
      <c r="H42" s="27"/>
      <c r="I42" s="27"/>
      <c r="J42" s="27"/>
      <c r="K42" s="27"/>
      <c r="L42" s="27"/>
      <c r="M42" s="27"/>
      <c r="O42" s="26"/>
      <c r="P42" s="8"/>
      <c r="S42" s="10"/>
      <c r="AO42" s="10"/>
    </row>
    <row r="43" spans="1:41" ht="24.75" customHeight="1">
      <c r="A43" s="22"/>
      <c r="B43" s="25"/>
      <c r="C43" s="22"/>
      <c r="D43" s="25"/>
      <c r="E43" s="25"/>
      <c r="F43" s="26"/>
      <c r="G43" s="26"/>
      <c r="H43" s="27"/>
      <c r="I43" s="27"/>
      <c r="J43" s="27"/>
      <c r="K43" s="27"/>
      <c r="L43" s="27"/>
      <c r="M43" s="27"/>
      <c r="O43" s="26"/>
      <c r="P43" s="8"/>
      <c r="S43" s="10"/>
      <c r="AO43" s="10"/>
    </row>
    <row r="44" spans="1:41" ht="24.75" customHeight="1">
      <c r="A44" s="22"/>
      <c r="B44" s="25"/>
      <c r="C44" s="22"/>
      <c r="D44" s="25"/>
      <c r="E44" s="25"/>
      <c r="F44" s="26"/>
      <c r="G44" s="26"/>
      <c r="H44" s="27"/>
      <c r="I44" s="27"/>
      <c r="J44" s="27"/>
      <c r="K44" s="27"/>
      <c r="L44" s="27"/>
      <c r="M44" s="27"/>
      <c r="O44" s="26"/>
      <c r="P44" s="8"/>
      <c r="S44" s="10"/>
      <c r="AO44" s="10"/>
    </row>
    <row r="45" spans="1:41" ht="24.75" customHeight="1">
      <c r="A45" s="22"/>
      <c r="B45" s="25"/>
      <c r="C45" s="22"/>
      <c r="D45" s="25"/>
      <c r="E45" s="25"/>
      <c r="F45" s="26"/>
      <c r="G45" s="26"/>
      <c r="H45" s="27"/>
      <c r="I45" s="27"/>
      <c r="J45" s="27"/>
      <c r="K45" s="27"/>
      <c r="L45" s="27"/>
      <c r="M45" s="27"/>
      <c r="O45" s="26"/>
      <c r="P45" s="8"/>
    </row>
    <row r="46" spans="1:41" ht="24.75" customHeight="1">
      <c r="A46" s="22"/>
      <c r="B46" s="25"/>
      <c r="C46" s="22"/>
      <c r="D46" s="25"/>
      <c r="E46" s="25"/>
      <c r="F46" s="26"/>
      <c r="G46" s="26"/>
      <c r="H46" s="27"/>
      <c r="I46" s="27"/>
      <c r="J46" s="27"/>
      <c r="K46" s="27"/>
      <c r="L46" s="27"/>
      <c r="M46" s="27"/>
      <c r="O46" s="26"/>
      <c r="P46" s="8"/>
    </row>
    <row r="47" spans="1:41" ht="24.75" customHeight="1">
      <c r="A47" s="22"/>
      <c r="B47" s="25"/>
      <c r="C47" s="22"/>
      <c r="D47" s="25"/>
      <c r="E47" s="25"/>
      <c r="F47" s="26"/>
      <c r="G47" s="26"/>
      <c r="H47" s="27"/>
      <c r="I47" s="27"/>
      <c r="J47" s="27"/>
      <c r="K47" s="27"/>
      <c r="L47" s="27"/>
      <c r="M47" s="27"/>
      <c r="O47" s="26"/>
      <c r="P47" s="8"/>
    </row>
    <row r="48" spans="1:41" ht="24.75" customHeight="1">
      <c r="A48" s="22"/>
      <c r="B48" s="25"/>
      <c r="C48" s="22"/>
      <c r="D48" s="25"/>
      <c r="E48" s="25"/>
      <c r="F48" s="26"/>
      <c r="G48" s="26"/>
      <c r="H48" s="27"/>
      <c r="I48" s="27"/>
      <c r="J48" s="27"/>
      <c r="K48" s="27"/>
      <c r="L48" s="27"/>
      <c r="M48" s="27"/>
      <c r="O48" s="26"/>
      <c r="P48" s="8"/>
    </row>
    <row r="49" spans="1:16" ht="24.75" customHeight="1">
      <c r="A49" s="22"/>
      <c r="B49" s="25"/>
      <c r="C49" s="22"/>
      <c r="D49" s="25"/>
      <c r="E49" s="25"/>
      <c r="F49" s="26"/>
      <c r="G49" s="26"/>
      <c r="H49" s="27"/>
      <c r="I49" s="27"/>
      <c r="J49" s="27"/>
      <c r="K49" s="27"/>
      <c r="L49" s="27"/>
      <c r="M49" s="27"/>
      <c r="O49" s="26"/>
      <c r="P49" s="8"/>
    </row>
    <row r="50" spans="1:16" ht="24.75" customHeight="1">
      <c r="A50" s="22"/>
      <c r="B50" s="25"/>
      <c r="C50" s="22"/>
      <c r="D50" s="25"/>
      <c r="E50" s="25"/>
      <c r="F50" s="26"/>
      <c r="G50" s="26"/>
      <c r="H50" s="27"/>
      <c r="I50" s="27"/>
      <c r="J50" s="27"/>
      <c r="K50" s="27"/>
      <c r="L50" s="27"/>
      <c r="M50" s="27"/>
      <c r="O50" s="26"/>
      <c r="P50" s="8"/>
    </row>
    <row r="51" spans="1:16" ht="24.75" customHeight="1">
      <c r="A51" s="22"/>
      <c r="B51" s="25"/>
      <c r="C51" s="22"/>
      <c r="D51" s="25"/>
      <c r="E51" s="25"/>
      <c r="F51" s="26"/>
      <c r="G51" s="26"/>
      <c r="H51" s="27"/>
      <c r="I51" s="27"/>
      <c r="J51" s="27"/>
      <c r="K51" s="27"/>
      <c r="L51" s="27"/>
      <c r="M51" s="27"/>
      <c r="O51" s="26"/>
      <c r="P51" s="8"/>
    </row>
    <row r="52" spans="1:16" ht="24.75" customHeight="1">
      <c r="A52" s="22"/>
      <c r="B52" s="25"/>
      <c r="C52" s="22"/>
      <c r="D52" s="25"/>
      <c r="E52" s="25"/>
      <c r="F52" s="26"/>
      <c r="G52" s="26"/>
      <c r="H52" s="27"/>
      <c r="I52" s="27"/>
      <c r="J52" s="27"/>
      <c r="K52" s="27"/>
      <c r="L52" s="27"/>
      <c r="M52" s="27"/>
      <c r="O52" s="26"/>
      <c r="P52" s="8"/>
    </row>
    <row r="53" spans="1:16" ht="24.75" customHeight="1">
      <c r="A53" s="22"/>
      <c r="B53" s="25"/>
      <c r="C53" s="22"/>
      <c r="D53" s="25"/>
      <c r="E53" s="25"/>
      <c r="F53" s="26"/>
      <c r="G53" s="26"/>
      <c r="H53" s="27"/>
      <c r="I53" s="27"/>
      <c r="J53" s="27"/>
      <c r="K53" s="27"/>
      <c r="L53" s="27"/>
      <c r="M53" s="27"/>
      <c r="O53" s="26"/>
      <c r="P53" s="8"/>
    </row>
    <row r="54" spans="1:16" ht="24.75" customHeight="1">
      <c r="A54" s="22"/>
      <c r="B54" s="25"/>
      <c r="C54" s="22"/>
      <c r="D54" s="25"/>
      <c r="E54" s="25"/>
      <c r="F54" s="26"/>
      <c r="G54" s="26"/>
      <c r="H54" s="27"/>
      <c r="I54" s="27"/>
      <c r="J54" s="27"/>
      <c r="K54" s="27"/>
      <c r="L54" s="27"/>
      <c r="M54" s="27"/>
      <c r="O54" s="26"/>
      <c r="P54" s="8"/>
    </row>
    <row r="55" spans="1:16" ht="24.75" customHeight="1">
      <c r="A55" s="22"/>
      <c r="B55" s="25"/>
      <c r="C55" s="22"/>
      <c r="D55" s="25"/>
      <c r="E55" s="25"/>
      <c r="F55" s="26"/>
      <c r="G55" s="26"/>
      <c r="H55" s="27"/>
      <c r="I55" s="27"/>
      <c r="J55" s="27"/>
      <c r="K55" s="27"/>
      <c r="L55" s="27"/>
      <c r="M55" s="27"/>
      <c r="O55" s="26"/>
      <c r="P55" s="8"/>
    </row>
    <row r="56" spans="1:16" ht="24.75" customHeight="1">
      <c r="A56" s="22"/>
      <c r="B56" s="25"/>
      <c r="C56" s="22"/>
      <c r="D56" s="25"/>
      <c r="E56" s="25"/>
      <c r="F56" s="26"/>
      <c r="G56" s="26"/>
      <c r="H56" s="27"/>
      <c r="I56" s="27"/>
      <c r="J56" s="27"/>
      <c r="K56" s="27"/>
      <c r="L56" s="27"/>
      <c r="M56" s="27"/>
      <c r="O56" s="26"/>
      <c r="P56" s="8"/>
    </row>
    <row r="57" spans="1:16" ht="24.75" customHeight="1">
      <c r="A57" s="22"/>
      <c r="B57" s="25"/>
      <c r="C57" s="22"/>
      <c r="D57" s="25"/>
      <c r="E57" s="25"/>
      <c r="F57" s="26"/>
      <c r="G57" s="26"/>
      <c r="H57" s="27"/>
      <c r="I57" s="27"/>
      <c r="J57" s="27"/>
      <c r="K57" s="27"/>
      <c r="L57" s="27"/>
      <c r="M57" s="27"/>
      <c r="O57" s="26"/>
      <c r="P57" s="8"/>
    </row>
    <row r="58" spans="1:16" ht="24.75" customHeight="1">
      <c r="A58" s="22"/>
      <c r="B58" s="25"/>
      <c r="C58" s="22"/>
      <c r="D58" s="25"/>
      <c r="E58" s="25"/>
      <c r="F58" s="26"/>
      <c r="G58" s="26"/>
      <c r="H58" s="27"/>
      <c r="I58" s="27"/>
      <c r="J58" s="27"/>
      <c r="K58" s="27"/>
      <c r="L58" s="27"/>
      <c r="M58" s="27"/>
      <c r="O58" s="26"/>
      <c r="P58" s="8"/>
    </row>
    <row r="59" spans="1:16" ht="24.75" customHeight="1">
      <c r="A59" s="22"/>
      <c r="B59" s="25"/>
      <c r="C59" s="22"/>
      <c r="D59" s="25"/>
      <c r="E59" s="25"/>
      <c r="F59" s="26"/>
      <c r="G59" s="26"/>
      <c r="H59" s="27"/>
      <c r="I59" s="27"/>
      <c r="J59" s="27"/>
      <c r="K59" s="27"/>
      <c r="L59" s="27"/>
      <c r="M59" s="27"/>
      <c r="O59" s="26"/>
      <c r="P59" s="8"/>
    </row>
    <row r="60" spans="1:16" ht="24.75" customHeight="1">
      <c r="A60" s="22"/>
      <c r="B60" s="25"/>
      <c r="C60" s="22"/>
      <c r="D60" s="25"/>
      <c r="E60" s="25"/>
      <c r="F60" s="26"/>
      <c r="G60" s="26"/>
      <c r="H60" s="27"/>
      <c r="I60" s="27"/>
      <c r="J60" s="27"/>
      <c r="K60" s="27"/>
      <c r="L60" s="27"/>
      <c r="M60" s="27"/>
      <c r="O60" s="26"/>
      <c r="P60" s="8"/>
    </row>
    <row r="61" spans="1:16" ht="24.75" customHeight="1">
      <c r="A61" s="22"/>
      <c r="B61" s="25"/>
      <c r="C61" s="22"/>
      <c r="D61" s="25"/>
      <c r="E61" s="25"/>
      <c r="F61" s="26"/>
      <c r="G61" s="26"/>
      <c r="H61" s="27"/>
      <c r="I61" s="27"/>
      <c r="J61" s="27"/>
      <c r="K61" s="27"/>
      <c r="L61" s="27"/>
      <c r="M61" s="27"/>
      <c r="O61" s="26"/>
      <c r="P61" s="8"/>
    </row>
    <row r="62" spans="1:16" ht="24.75" customHeight="1">
      <c r="A62" s="22"/>
      <c r="B62" s="25"/>
      <c r="C62" s="22"/>
      <c r="D62" s="25"/>
      <c r="E62" s="25"/>
      <c r="F62" s="26"/>
      <c r="G62" s="26"/>
      <c r="H62" s="27"/>
      <c r="I62" s="27"/>
      <c r="J62" s="27"/>
      <c r="K62" s="27"/>
      <c r="L62" s="27"/>
      <c r="M62" s="27"/>
      <c r="O62" s="26"/>
      <c r="P62" s="8"/>
    </row>
    <row r="63" spans="1:16" ht="24.75" customHeight="1">
      <c r="A63" s="22"/>
      <c r="B63" s="25"/>
      <c r="C63" s="22"/>
      <c r="D63" s="25"/>
      <c r="E63" s="25"/>
      <c r="F63" s="26"/>
      <c r="G63" s="26"/>
      <c r="H63" s="27"/>
      <c r="I63" s="27"/>
      <c r="J63" s="27"/>
      <c r="K63" s="27"/>
      <c r="L63" s="27"/>
      <c r="M63" s="27"/>
      <c r="O63" s="26"/>
      <c r="P63" s="8"/>
    </row>
    <row r="64" spans="1:16" ht="24.75" customHeight="1">
      <c r="A64" s="22"/>
      <c r="B64" s="25"/>
      <c r="C64" s="22"/>
      <c r="D64" s="25"/>
      <c r="E64" s="25"/>
      <c r="F64" s="26"/>
      <c r="G64" s="26"/>
      <c r="H64" s="27"/>
      <c r="I64" s="27"/>
      <c r="J64" s="27"/>
      <c r="K64" s="27"/>
      <c r="L64" s="27"/>
      <c r="M64" s="27"/>
      <c r="O64" s="26"/>
      <c r="P64" s="8"/>
    </row>
    <row r="65" spans="1:16" ht="24.75" customHeight="1">
      <c r="A65" s="22"/>
      <c r="B65" s="25"/>
      <c r="C65" s="22"/>
      <c r="D65" s="25"/>
      <c r="E65" s="25"/>
      <c r="F65" s="26"/>
      <c r="G65" s="26"/>
      <c r="H65" s="27"/>
      <c r="I65" s="27"/>
      <c r="J65" s="27"/>
      <c r="K65" s="27"/>
      <c r="L65" s="27"/>
      <c r="M65" s="27"/>
      <c r="O65" s="26"/>
      <c r="P65" s="8"/>
    </row>
    <row r="66" spans="1:16" ht="24.75" customHeight="1">
      <c r="A66" s="22"/>
      <c r="B66" s="25"/>
      <c r="C66" s="22"/>
      <c r="D66" s="25"/>
      <c r="E66" s="25"/>
      <c r="F66" s="26"/>
      <c r="G66" s="26"/>
      <c r="H66" s="27"/>
      <c r="I66" s="27"/>
      <c r="J66" s="27"/>
      <c r="K66" s="27"/>
      <c r="L66" s="27"/>
      <c r="M66" s="27"/>
      <c r="O66" s="26"/>
      <c r="P66" s="8"/>
    </row>
    <row r="67" spans="1:16" ht="24.75" customHeight="1">
      <c r="A67" s="22"/>
      <c r="B67" s="25"/>
      <c r="C67" s="22"/>
      <c r="D67" s="25"/>
      <c r="E67" s="25"/>
      <c r="F67" s="26"/>
      <c r="G67" s="26"/>
      <c r="H67" s="27"/>
      <c r="I67" s="27"/>
      <c r="J67" s="27"/>
      <c r="K67" s="27"/>
      <c r="L67" s="27"/>
      <c r="M67" s="27"/>
      <c r="O67" s="26"/>
      <c r="P67" s="8"/>
    </row>
    <row r="68" spans="1:16" ht="24.75" customHeight="1">
      <c r="A68" s="22"/>
      <c r="B68" s="25"/>
      <c r="C68" s="22"/>
      <c r="D68" s="25"/>
      <c r="E68" s="25"/>
      <c r="F68" s="26"/>
      <c r="G68" s="26"/>
      <c r="H68" s="27"/>
      <c r="I68" s="27"/>
      <c r="J68" s="27"/>
      <c r="K68" s="27"/>
      <c r="L68" s="27"/>
      <c r="M68" s="27"/>
      <c r="O68" s="26"/>
      <c r="P68" s="8"/>
    </row>
    <row r="69" spans="1:16" ht="24.75" customHeight="1">
      <c r="A69" s="22"/>
      <c r="B69" s="25"/>
      <c r="C69" s="22"/>
      <c r="D69" s="25"/>
      <c r="E69" s="25"/>
      <c r="F69" s="26"/>
      <c r="G69" s="26"/>
      <c r="H69" s="27"/>
      <c r="I69" s="27"/>
      <c r="J69" s="27"/>
      <c r="K69" s="27"/>
      <c r="L69" s="27"/>
      <c r="M69" s="27"/>
      <c r="O69" s="26"/>
      <c r="P69" s="8"/>
    </row>
    <row r="70" spans="1:16" ht="24.75" customHeight="1">
      <c r="A70" s="22"/>
      <c r="B70" s="25"/>
      <c r="C70" s="22"/>
      <c r="D70" s="25"/>
      <c r="E70" s="25"/>
      <c r="F70" s="26"/>
      <c r="G70" s="26"/>
      <c r="H70" s="27"/>
      <c r="I70" s="27"/>
      <c r="J70" s="27"/>
      <c r="K70" s="27"/>
      <c r="L70" s="27"/>
      <c r="M70" s="27"/>
      <c r="O70" s="26"/>
      <c r="P70" s="8"/>
    </row>
    <row r="71" spans="1:16" ht="24.75" customHeight="1">
      <c r="A71" s="22"/>
      <c r="B71" s="25"/>
      <c r="C71" s="22"/>
      <c r="D71" s="25"/>
      <c r="E71" s="25"/>
      <c r="F71" s="26"/>
      <c r="G71" s="26"/>
      <c r="H71" s="27"/>
      <c r="I71" s="27"/>
      <c r="J71" s="27"/>
      <c r="K71" s="27"/>
      <c r="L71" s="27"/>
      <c r="M71" s="27"/>
      <c r="O71" s="26"/>
      <c r="P71" s="8"/>
    </row>
    <row r="72" spans="1:16" ht="24.75" customHeight="1">
      <c r="A72" s="22"/>
      <c r="B72" s="25"/>
      <c r="C72" s="22"/>
      <c r="D72" s="25"/>
      <c r="E72" s="25"/>
      <c r="F72" s="26"/>
      <c r="G72" s="26"/>
      <c r="H72" s="27"/>
      <c r="I72" s="27"/>
      <c r="J72" s="27"/>
      <c r="K72" s="27"/>
      <c r="L72" s="27"/>
      <c r="M72" s="27"/>
      <c r="O72" s="26"/>
      <c r="P72" s="8"/>
    </row>
    <row r="73" spans="1:16" ht="24.75" customHeight="1">
      <c r="A73" s="22"/>
      <c r="B73" s="25"/>
      <c r="C73" s="22"/>
      <c r="D73" s="25"/>
      <c r="E73" s="25"/>
      <c r="F73" s="26"/>
      <c r="G73" s="26"/>
      <c r="H73" s="27"/>
      <c r="I73" s="27"/>
      <c r="J73" s="27"/>
      <c r="K73" s="27"/>
      <c r="L73" s="27"/>
      <c r="M73" s="27"/>
      <c r="O73" s="26"/>
      <c r="P73" s="8"/>
    </row>
    <row r="74" spans="1:16" ht="24.75" customHeight="1">
      <c r="A74" s="22"/>
      <c r="B74" s="25"/>
      <c r="C74" s="22"/>
      <c r="D74" s="25"/>
      <c r="E74" s="25"/>
      <c r="F74" s="26"/>
      <c r="G74" s="26"/>
      <c r="H74" s="27"/>
      <c r="I74" s="27"/>
      <c r="J74" s="27"/>
      <c r="K74" s="27"/>
      <c r="L74" s="27"/>
      <c r="M74" s="27"/>
      <c r="O74" s="26"/>
      <c r="P74" s="8"/>
    </row>
    <row r="75" spans="1:16" ht="24.75" customHeight="1">
      <c r="A75" s="22"/>
      <c r="B75" s="25"/>
      <c r="C75" s="22"/>
      <c r="D75" s="25"/>
      <c r="E75" s="25"/>
      <c r="F75" s="26"/>
      <c r="G75" s="26"/>
      <c r="H75" s="27"/>
      <c r="I75" s="27"/>
      <c r="J75" s="27"/>
      <c r="K75" s="27"/>
      <c r="L75" s="27"/>
      <c r="M75" s="27"/>
      <c r="O75" s="26"/>
      <c r="P75" s="8"/>
    </row>
    <row r="76" spans="1:16" ht="24.75" customHeight="1">
      <c r="A76" s="22"/>
      <c r="B76" s="25"/>
      <c r="C76" s="22"/>
      <c r="D76" s="25"/>
      <c r="E76" s="25"/>
      <c r="F76" s="26"/>
      <c r="G76" s="26"/>
      <c r="H76" s="27"/>
      <c r="I76" s="27"/>
      <c r="J76" s="27"/>
      <c r="K76" s="27"/>
      <c r="L76" s="27"/>
      <c r="M76" s="27"/>
      <c r="O76" s="26"/>
      <c r="P76" s="8"/>
    </row>
    <row r="77" spans="1:16" ht="24.75" customHeight="1">
      <c r="A77" s="22"/>
      <c r="B77" s="25"/>
      <c r="C77" s="22"/>
      <c r="D77" s="25"/>
      <c r="E77" s="25"/>
      <c r="F77" s="26"/>
      <c r="G77" s="26"/>
      <c r="H77" s="27"/>
      <c r="I77" s="27"/>
      <c r="J77" s="27"/>
      <c r="K77" s="27"/>
      <c r="L77" s="27"/>
      <c r="M77" s="27"/>
      <c r="O77" s="26"/>
      <c r="P77" s="8"/>
    </row>
    <row r="78" spans="1:16" ht="24.75" customHeight="1">
      <c r="A78" s="22"/>
      <c r="B78" s="25"/>
      <c r="C78" s="22"/>
      <c r="D78" s="25"/>
      <c r="E78" s="25"/>
      <c r="F78" s="26"/>
      <c r="G78" s="26"/>
      <c r="H78" s="27"/>
      <c r="I78" s="27"/>
      <c r="J78" s="27"/>
      <c r="K78" s="27"/>
      <c r="L78" s="27"/>
      <c r="M78" s="27"/>
      <c r="O78" s="26"/>
      <c r="P78" s="8"/>
    </row>
    <row r="79" spans="1:16" ht="24.75" customHeight="1">
      <c r="A79" s="22"/>
      <c r="B79" s="25"/>
      <c r="C79" s="22"/>
      <c r="D79" s="25"/>
      <c r="E79" s="25"/>
      <c r="F79" s="26"/>
      <c r="G79" s="26"/>
      <c r="H79" s="27"/>
      <c r="I79" s="27"/>
      <c r="J79" s="27"/>
      <c r="K79" s="27"/>
      <c r="L79" s="27"/>
      <c r="M79" s="27"/>
      <c r="O79" s="26"/>
      <c r="P79" s="8"/>
    </row>
    <row r="80" spans="1:16" ht="24.75" customHeight="1">
      <c r="A80" s="22"/>
      <c r="B80" s="25"/>
      <c r="C80" s="22"/>
      <c r="D80" s="25"/>
      <c r="E80" s="25"/>
      <c r="F80" s="26"/>
      <c r="G80" s="26"/>
      <c r="H80" s="27"/>
      <c r="I80" s="27"/>
      <c r="J80" s="27"/>
      <c r="K80" s="27"/>
      <c r="L80" s="27"/>
      <c r="M80" s="27"/>
      <c r="O80" s="26"/>
      <c r="P80" s="8"/>
    </row>
    <row r="81" spans="1:16" ht="24.75" customHeight="1">
      <c r="A81" s="22"/>
      <c r="B81" s="25"/>
      <c r="C81" s="22"/>
      <c r="D81" s="25"/>
      <c r="E81" s="25"/>
      <c r="F81" s="26"/>
      <c r="G81" s="26"/>
      <c r="H81" s="27"/>
      <c r="I81" s="27"/>
      <c r="J81" s="27"/>
      <c r="K81" s="27"/>
      <c r="L81" s="27"/>
      <c r="M81" s="27"/>
      <c r="O81" s="26"/>
      <c r="P81" s="8"/>
    </row>
    <row r="82" spans="1:16" ht="24.75" customHeight="1">
      <c r="A82" s="22"/>
      <c r="B82" s="25"/>
      <c r="C82" s="22"/>
      <c r="D82" s="25"/>
      <c r="E82" s="25"/>
      <c r="F82" s="26"/>
      <c r="G82" s="26"/>
      <c r="H82" s="27"/>
      <c r="I82" s="27"/>
      <c r="J82" s="27"/>
      <c r="K82" s="27"/>
      <c r="L82" s="27"/>
      <c r="M82" s="27"/>
      <c r="O82" s="26"/>
      <c r="P82" s="8"/>
    </row>
    <row r="83" spans="1:16" ht="24.75" customHeight="1">
      <c r="A83" s="22"/>
      <c r="B83" s="25"/>
      <c r="C83" s="22"/>
      <c r="D83" s="25"/>
      <c r="E83" s="25"/>
      <c r="F83" s="26"/>
      <c r="G83" s="26"/>
      <c r="H83" s="27"/>
      <c r="I83" s="27"/>
      <c r="J83" s="27"/>
      <c r="K83" s="27"/>
      <c r="L83" s="27"/>
      <c r="M83" s="27"/>
      <c r="O83" s="26"/>
      <c r="P83" s="8"/>
    </row>
    <row r="84" spans="1:16" ht="24.75" customHeight="1">
      <c r="A84" s="22"/>
      <c r="B84" s="25"/>
      <c r="C84" s="22"/>
      <c r="D84" s="25"/>
      <c r="E84" s="25"/>
      <c r="F84" s="26"/>
      <c r="G84" s="26"/>
      <c r="H84" s="27"/>
      <c r="I84" s="27"/>
      <c r="J84" s="27"/>
      <c r="K84" s="27"/>
      <c r="L84" s="27"/>
      <c r="M84" s="27"/>
      <c r="O84" s="26"/>
      <c r="P84" s="8"/>
    </row>
    <row r="85" spans="1:16" ht="24.75" customHeight="1">
      <c r="A85" s="22"/>
      <c r="B85" s="25"/>
      <c r="C85" s="22"/>
      <c r="D85" s="25"/>
      <c r="E85" s="25"/>
      <c r="F85" s="26"/>
      <c r="G85" s="26"/>
      <c r="H85" s="27"/>
      <c r="I85" s="27"/>
      <c r="J85" s="27"/>
      <c r="K85" s="27"/>
      <c r="L85" s="27"/>
      <c r="M85" s="27"/>
      <c r="O85" s="26"/>
      <c r="P85" s="8"/>
    </row>
    <row r="86" spans="1:16" ht="24.75" customHeight="1">
      <c r="A86" s="22"/>
      <c r="B86" s="25"/>
      <c r="C86" s="22"/>
      <c r="D86" s="25"/>
      <c r="E86" s="25"/>
      <c r="F86" s="26"/>
      <c r="G86" s="26"/>
      <c r="H86" s="27"/>
      <c r="I86" s="27"/>
      <c r="J86" s="27"/>
      <c r="K86" s="27"/>
      <c r="L86" s="27"/>
      <c r="M86" s="27"/>
      <c r="O86" s="26"/>
      <c r="P86" s="8"/>
    </row>
    <row r="87" spans="1:16" ht="24.75" customHeight="1">
      <c r="A87" s="22"/>
      <c r="B87" s="25"/>
      <c r="C87" s="22"/>
      <c r="D87" s="25"/>
      <c r="E87" s="25"/>
      <c r="F87" s="26"/>
      <c r="G87" s="26"/>
      <c r="H87" s="27"/>
      <c r="I87" s="27"/>
      <c r="J87" s="27"/>
      <c r="K87" s="27"/>
      <c r="L87" s="27"/>
      <c r="M87" s="27"/>
      <c r="O87" s="26"/>
      <c r="P87" s="8"/>
    </row>
    <row r="88" spans="1:16" ht="24.75" customHeight="1">
      <c r="A88" s="22"/>
      <c r="B88" s="25"/>
      <c r="C88" s="22"/>
      <c r="D88" s="25"/>
      <c r="E88" s="25"/>
      <c r="F88" s="26"/>
      <c r="G88" s="26"/>
      <c r="H88" s="27"/>
      <c r="I88" s="27"/>
      <c r="J88" s="27"/>
      <c r="K88" s="27"/>
      <c r="L88" s="27"/>
      <c r="M88" s="27"/>
      <c r="O88" s="26"/>
      <c r="P88" s="8"/>
    </row>
    <row r="89" spans="1:16" ht="24.75" customHeight="1">
      <c r="A89" s="22"/>
      <c r="B89" s="25"/>
      <c r="C89" s="22"/>
      <c r="D89" s="25"/>
      <c r="E89" s="25"/>
      <c r="F89" s="26"/>
      <c r="G89" s="26"/>
      <c r="H89" s="27"/>
      <c r="I89" s="27"/>
      <c r="J89" s="27"/>
      <c r="K89" s="27"/>
      <c r="L89" s="27"/>
      <c r="M89" s="27"/>
      <c r="O89" s="26"/>
      <c r="P89" s="8"/>
    </row>
    <row r="90" spans="1:16" ht="24.75" customHeight="1">
      <c r="A90" s="22"/>
      <c r="B90" s="25"/>
      <c r="C90" s="22"/>
      <c r="D90" s="25"/>
      <c r="E90" s="25"/>
      <c r="F90" s="26"/>
      <c r="G90" s="26"/>
      <c r="H90" s="27"/>
      <c r="I90" s="27"/>
      <c r="J90" s="27"/>
      <c r="K90" s="27"/>
      <c r="L90" s="27"/>
      <c r="M90" s="27"/>
      <c r="O90" s="26"/>
      <c r="P90" s="8"/>
    </row>
    <row r="91" spans="1:16" ht="24.75" customHeight="1">
      <c r="A91" s="22"/>
      <c r="B91" s="25"/>
      <c r="C91" s="22"/>
      <c r="D91" s="25"/>
      <c r="E91" s="25"/>
      <c r="F91" s="26"/>
      <c r="G91" s="26"/>
      <c r="H91" s="27"/>
      <c r="I91" s="27"/>
      <c r="J91" s="27"/>
      <c r="K91" s="27"/>
      <c r="L91" s="27"/>
      <c r="M91" s="27"/>
      <c r="O91" s="26"/>
      <c r="P91" s="8"/>
    </row>
    <row r="92" spans="1:16" ht="24.75" customHeight="1">
      <c r="A92" s="22"/>
      <c r="B92" s="25"/>
      <c r="C92" s="22"/>
      <c r="D92" s="25"/>
      <c r="E92" s="25"/>
      <c r="F92" s="26"/>
      <c r="G92" s="26"/>
      <c r="H92" s="27"/>
      <c r="I92" s="27"/>
      <c r="J92" s="27"/>
      <c r="K92" s="27"/>
      <c r="L92" s="27"/>
      <c r="M92" s="27"/>
      <c r="O92" s="26"/>
      <c r="P92" s="8"/>
    </row>
    <row r="93" spans="1:16" ht="24.75" customHeight="1">
      <c r="A93" s="22"/>
      <c r="B93" s="25"/>
      <c r="C93" s="22"/>
      <c r="D93" s="25"/>
      <c r="E93" s="25"/>
      <c r="F93" s="26"/>
      <c r="G93" s="26"/>
      <c r="H93" s="27"/>
      <c r="I93" s="27"/>
      <c r="J93" s="27"/>
      <c r="K93" s="27"/>
      <c r="L93" s="27"/>
      <c r="M93" s="27"/>
      <c r="O93" s="26"/>
      <c r="P93" s="8"/>
    </row>
    <row r="94" spans="1:16" ht="24.75" customHeight="1">
      <c r="A94" s="22"/>
      <c r="B94" s="25"/>
      <c r="C94" s="22"/>
      <c r="D94" s="25"/>
      <c r="E94" s="25"/>
      <c r="F94" s="26"/>
      <c r="G94" s="26"/>
      <c r="H94" s="27"/>
      <c r="I94" s="27"/>
      <c r="J94" s="27"/>
      <c r="K94" s="27"/>
      <c r="L94" s="27"/>
      <c r="M94" s="27"/>
      <c r="O94" s="26"/>
      <c r="P94" s="8"/>
    </row>
    <row r="95" spans="1:16" ht="24.75" customHeight="1">
      <c r="A95" s="22"/>
      <c r="B95" s="25"/>
      <c r="C95" s="22"/>
      <c r="D95" s="25"/>
      <c r="E95" s="25"/>
      <c r="F95" s="26"/>
      <c r="G95" s="26"/>
      <c r="H95" s="27"/>
      <c r="I95" s="27"/>
      <c r="J95" s="27"/>
      <c r="K95" s="27"/>
      <c r="L95" s="27"/>
      <c r="M95" s="27"/>
      <c r="O95" s="26"/>
      <c r="P95" s="8"/>
    </row>
    <row r="96" spans="1:16" ht="24.75" customHeight="1">
      <c r="A96" s="22"/>
      <c r="B96" s="25"/>
      <c r="C96" s="22"/>
      <c r="D96" s="25"/>
      <c r="E96" s="25"/>
      <c r="F96" s="26"/>
      <c r="G96" s="26"/>
      <c r="H96" s="27"/>
      <c r="I96" s="27"/>
      <c r="J96" s="27"/>
      <c r="K96" s="27"/>
      <c r="L96" s="27"/>
      <c r="M96" s="27"/>
      <c r="O96" s="26"/>
      <c r="P96" s="8"/>
    </row>
    <row r="97" spans="1:16" ht="24.75" customHeight="1">
      <c r="A97" s="22"/>
      <c r="B97" s="25"/>
      <c r="C97" s="22"/>
      <c r="D97" s="25"/>
      <c r="E97" s="25"/>
      <c r="F97" s="26"/>
      <c r="G97" s="26"/>
      <c r="H97" s="27"/>
      <c r="I97" s="27"/>
      <c r="J97" s="27"/>
      <c r="K97" s="27"/>
      <c r="L97" s="27"/>
      <c r="M97" s="27"/>
      <c r="O97" s="26"/>
      <c r="P97" s="8"/>
    </row>
    <row r="98" spans="1:16" ht="24.75" customHeight="1">
      <c r="A98" s="22"/>
      <c r="B98" s="25"/>
      <c r="C98" s="22"/>
      <c r="D98" s="25"/>
      <c r="E98" s="25"/>
      <c r="F98" s="26"/>
      <c r="G98" s="26"/>
      <c r="H98" s="27"/>
      <c r="I98" s="27"/>
      <c r="J98" s="27"/>
      <c r="K98" s="27"/>
      <c r="L98" s="27"/>
      <c r="M98" s="27"/>
      <c r="O98" s="26"/>
      <c r="P98" s="8"/>
    </row>
    <row r="99" spans="1:16" ht="24.75" customHeight="1">
      <c r="A99" s="22"/>
      <c r="B99" s="25"/>
      <c r="C99" s="22"/>
      <c r="D99" s="25"/>
      <c r="E99" s="25"/>
      <c r="F99" s="26"/>
      <c r="G99" s="26"/>
      <c r="H99" s="27"/>
      <c r="I99" s="27"/>
      <c r="J99" s="27"/>
      <c r="K99" s="27"/>
      <c r="L99" s="27"/>
      <c r="M99" s="27"/>
      <c r="O99" s="26"/>
      <c r="P99" s="8"/>
    </row>
    <row r="100" spans="1:16" ht="24.75" customHeight="1">
      <c r="A100" s="22"/>
      <c r="B100" s="25"/>
      <c r="C100" s="22"/>
      <c r="D100" s="25"/>
      <c r="E100" s="25"/>
      <c r="F100" s="26"/>
      <c r="G100" s="26"/>
      <c r="H100" s="27"/>
      <c r="I100" s="27"/>
      <c r="J100" s="27"/>
      <c r="K100" s="27"/>
      <c r="L100" s="27"/>
      <c r="M100" s="27"/>
      <c r="O100" s="26"/>
      <c r="P100" s="8"/>
    </row>
    <row r="101" spans="1:16" ht="24.75" customHeight="1">
      <c r="A101" s="22"/>
      <c r="B101" s="25"/>
      <c r="C101" s="22"/>
      <c r="D101" s="25"/>
      <c r="E101" s="25"/>
      <c r="F101" s="26"/>
      <c r="G101" s="26"/>
      <c r="H101" s="27"/>
      <c r="I101" s="27"/>
      <c r="J101" s="27"/>
      <c r="K101" s="27"/>
      <c r="L101" s="27"/>
      <c r="M101" s="27"/>
      <c r="O101" s="26"/>
      <c r="P101" s="8"/>
    </row>
    <row r="102" spans="1:16" ht="24.75" customHeight="1">
      <c r="A102" s="22"/>
      <c r="B102" s="25"/>
      <c r="C102" s="22"/>
      <c r="D102" s="25"/>
      <c r="E102" s="25"/>
      <c r="F102" s="26"/>
      <c r="G102" s="26"/>
      <c r="H102" s="27"/>
      <c r="I102" s="27"/>
      <c r="J102" s="27"/>
      <c r="K102" s="27"/>
      <c r="L102" s="27"/>
      <c r="M102" s="27"/>
      <c r="O102" s="26"/>
      <c r="P102" s="8"/>
    </row>
    <row r="103" spans="1:16" ht="24.75" customHeight="1">
      <c r="A103" s="22"/>
      <c r="B103" s="25"/>
      <c r="C103" s="22"/>
      <c r="D103" s="25"/>
      <c r="E103" s="25"/>
      <c r="F103" s="26"/>
      <c r="G103" s="26"/>
      <c r="H103" s="27"/>
      <c r="I103" s="27"/>
      <c r="J103" s="27"/>
      <c r="K103" s="27"/>
      <c r="L103" s="27"/>
      <c r="M103" s="27"/>
      <c r="O103" s="26"/>
      <c r="P103" s="8"/>
    </row>
    <row r="104" spans="1:16" ht="24.75" customHeight="1">
      <c r="A104" s="22"/>
      <c r="B104" s="25"/>
      <c r="C104" s="22"/>
      <c r="D104" s="25"/>
      <c r="E104" s="25"/>
      <c r="F104" s="26"/>
      <c r="G104" s="26"/>
      <c r="H104" s="27"/>
      <c r="I104" s="27"/>
      <c r="J104" s="27"/>
      <c r="K104" s="27"/>
      <c r="L104" s="27"/>
      <c r="M104" s="27"/>
      <c r="O104" s="26"/>
      <c r="P104" s="8"/>
    </row>
    <row r="105" spans="1:16" ht="24.75" customHeight="1">
      <c r="A105" s="22"/>
      <c r="B105" s="25"/>
      <c r="C105" s="22"/>
      <c r="D105" s="25"/>
      <c r="E105" s="25"/>
      <c r="F105" s="26"/>
      <c r="G105" s="26"/>
      <c r="H105" s="27"/>
      <c r="I105" s="27"/>
      <c r="J105" s="27"/>
      <c r="K105" s="27"/>
      <c r="L105" s="27"/>
      <c r="M105" s="27"/>
      <c r="O105" s="26"/>
      <c r="P105" s="8"/>
    </row>
    <row r="106" spans="1:16" ht="24.75" customHeight="1">
      <c r="A106" s="22"/>
      <c r="B106" s="25"/>
      <c r="C106" s="22"/>
      <c r="D106" s="25"/>
      <c r="E106" s="25"/>
      <c r="F106" s="26"/>
      <c r="G106" s="26"/>
      <c r="H106" s="27"/>
      <c r="I106" s="27"/>
      <c r="J106" s="27"/>
      <c r="K106" s="27"/>
      <c r="L106" s="27"/>
      <c r="M106" s="27"/>
      <c r="O106" s="26"/>
      <c r="P106" s="8"/>
    </row>
    <row r="107" spans="1:16" ht="24.75" customHeight="1">
      <c r="A107" s="22"/>
      <c r="B107" s="25"/>
      <c r="C107" s="22"/>
      <c r="D107" s="25"/>
      <c r="E107" s="25"/>
      <c r="F107" s="26"/>
      <c r="G107" s="26"/>
      <c r="H107" s="27"/>
      <c r="I107" s="27"/>
      <c r="J107" s="27"/>
      <c r="K107" s="27"/>
      <c r="L107" s="27"/>
      <c r="M107" s="27"/>
      <c r="O107" s="26"/>
      <c r="P107" s="8"/>
    </row>
    <row r="108" spans="1:16" ht="24.75" customHeight="1">
      <c r="A108" s="22"/>
      <c r="B108" s="25"/>
      <c r="C108" s="22"/>
      <c r="D108" s="25"/>
      <c r="E108" s="25"/>
      <c r="F108" s="26"/>
      <c r="G108" s="26"/>
      <c r="H108" s="27"/>
      <c r="I108" s="27"/>
      <c r="J108" s="27"/>
      <c r="K108" s="27"/>
      <c r="L108" s="27"/>
      <c r="M108" s="27"/>
      <c r="O108" s="26"/>
      <c r="P108" s="8"/>
    </row>
    <row r="109" spans="1:16" ht="24.75" customHeight="1">
      <c r="A109" s="22"/>
      <c r="B109" s="25"/>
      <c r="C109" s="22"/>
      <c r="D109" s="25"/>
      <c r="E109" s="25"/>
      <c r="F109" s="26"/>
      <c r="G109" s="26"/>
      <c r="H109" s="27"/>
      <c r="I109" s="27"/>
      <c r="J109" s="27"/>
      <c r="K109" s="27"/>
      <c r="L109" s="27"/>
      <c r="M109" s="27"/>
      <c r="O109" s="26"/>
      <c r="P109" s="8"/>
    </row>
    <row r="110" spans="1:16" ht="24.75" customHeight="1">
      <c r="A110" s="22"/>
      <c r="B110" s="25"/>
      <c r="C110" s="22"/>
      <c r="D110" s="25"/>
      <c r="E110" s="25"/>
      <c r="F110" s="26"/>
      <c r="G110" s="26"/>
      <c r="H110" s="27"/>
      <c r="I110" s="27"/>
      <c r="J110" s="27"/>
      <c r="K110" s="27"/>
      <c r="L110" s="27"/>
      <c r="M110" s="27"/>
      <c r="O110" s="26"/>
      <c r="P110" s="8"/>
    </row>
    <row r="111" spans="1:16" ht="24.75" customHeight="1">
      <c r="A111" s="22"/>
      <c r="B111" s="25"/>
      <c r="C111" s="22"/>
      <c r="D111" s="25"/>
      <c r="E111" s="25"/>
      <c r="F111" s="26"/>
      <c r="G111" s="26"/>
      <c r="H111" s="27"/>
      <c r="I111" s="27"/>
      <c r="J111" s="27"/>
      <c r="K111" s="27"/>
      <c r="L111" s="27"/>
      <c r="M111" s="27"/>
      <c r="O111" s="26"/>
      <c r="P111" s="8"/>
    </row>
    <row r="112" spans="1:16" ht="24.75" customHeight="1">
      <c r="A112" s="22"/>
      <c r="B112" s="25"/>
      <c r="C112" s="22"/>
      <c r="D112" s="25"/>
      <c r="E112" s="25"/>
      <c r="F112" s="26"/>
      <c r="G112" s="26"/>
      <c r="H112" s="27"/>
      <c r="I112" s="27"/>
      <c r="J112" s="27"/>
      <c r="K112" s="27"/>
      <c r="L112" s="27"/>
      <c r="M112" s="27"/>
      <c r="O112" s="26"/>
      <c r="P112" s="8"/>
    </row>
    <row r="113" spans="1:16" ht="24.75" customHeight="1">
      <c r="A113" s="22"/>
      <c r="B113" s="25"/>
      <c r="C113" s="22"/>
      <c r="D113" s="25"/>
      <c r="E113" s="25"/>
      <c r="F113" s="26"/>
      <c r="G113" s="26"/>
      <c r="H113" s="27"/>
      <c r="I113" s="27"/>
      <c r="J113" s="27"/>
      <c r="K113" s="27"/>
      <c r="L113" s="27"/>
      <c r="M113" s="27"/>
      <c r="O113" s="26"/>
      <c r="P113" s="8"/>
    </row>
    <row r="114" spans="1:16" ht="24.75" customHeight="1">
      <c r="A114" s="22"/>
      <c r="B114" s="25"/>
      <c r="C114" s="22"/>
      <c r="D114" s="25"/>
      <c r="E114" s="25"/>
      <c r="F114" s="26"/>
      <c r="G114" s="26"/>
      <c r="H114" s="27"/>
      <c r="I114" s="27"/>
      <c r="J114" s="27"/>
      <c r="K114" s="27"/>
      <c r="L114" s="27"/>
      <c r="M114" s="27"/>
      <c r="O114" s="26"/>
      <c r="P114" s="8"/>
    </row>
    <row r="115" spans="1:16" ht="24.75" customHeight="1">
      <c r="A115" s="22"/>
      <c r="B115" s="25"/>
      <c r="C115" s="22"/>
      <c r="D115" s="25"/>
      <c r="E115" s="25"/>
      <c r="F115" s="26"/>
      <c r="G115" s="26"/>
      <c r="H115" s="27"/>
      <c r="I115" s="27"/>
      <c r="J115" s="27"/>
      <c r="K115" s="27"/>
      <c r="L115" s="27"/>
      <c r="M115" s="27"/>
      <c r="O115" s="26"/>
      <c r="P115" s="8"/>
    </row>
    <row r="116" spans="1:16" ht="24.75" customHeight="1">
      <c r="A116" s="22"/>
      <c r="B116" s="25"/>
      <c r="C116" s="22"/>
      <c r="D116" s="25"/>
      <c r="E116" s="25"/>
      <c r="F116" s="26"/>
      <c r="G116" s="26"/>
      <c r="H116" s="27"/>
      <c r="I116" s="27"/>
      <c r="J116" s="27"/>
      <c r="K116" s="27"/>
      <c r="L116" s="27"/>
      <c r="M116" s="27"/>
      <c r="O116" s="26"/>
      <c r="P116" s="8"/>
    </row>
    <row r="117" spans="1:16" ht="24.75" customHeight="1">
      <c r="A117" s="22"/>
      <c r="B117" s="25"/>
      <c r="C117" s="22"/>
      <c r="D117" s="25"/>
      <c r="E117" s="25"/>
      <c r="F117" s="26"/>
      <c r="G117" s="26"/>
      <c r="H117" s="27"/>
      <c r="I117" s="27"/>
      <c r="J117" s="27"/>
      <c r="K117" s="27"/>
      <c r="L117" s="27"/>
      <c r="M117" s="27"/>
      <c r="O117" s="26"/>
      <c r="P117" s="8"/>
    </row>
    <row r="118" spans="1:16" ht="24.75" customHeight="1">
      <c r="A118" s="22"/>
      <c r="B118" s="25"/>
      <c r="C118" s="22"/>
      <c r="D118" s="25"/>
      <c r="E118" s="25"/>
      <c r="F118" s="26"/>
      <c r="G118" s="26"/>
      <c r="H118" s="27"/>
      <c r="I118" s="27"/>
      <c r="J118" s="27"/>
      <c r="K118" s="27"/>
      <c r="L118" s="27"/>
      <c r="M118" s="27"/>
      <c r="O118" s="26"/>
      <c r="P118" s="8"/>
    </row>
    <row r="119" spans="1:16" ht="24.75" customHeight="1">
      <c r="A119" s="22"/>
      <c r="B119" s="25"/>
      <c r="C119" s="22"/>
      <c r="D119" s="25"/>
      <c r="E119" s="25"/>
      <c r="F119" s="26"/>
      <c r="G119" s="26"/>
      <c r="H119" s="27"/>
      <c r="I119" s="27"/>
      <c r="J119" s="27"/>
      <c r="K119" s="27"/>
      <c r="L119" s="27"/>
      <c r="M119" s="27"/>
      <c r="O119" s="26"/>
      <c r="P119" s="8"/>
    </row>
    <row r="120" spans="1:16" ht="24.75" customHeight="1">
      <c r="A120" s="22"/>
      <c r="B120" s="25"/>
      <c r="C120" s="22"/>
      <c r="D120" s="25"/>
      <c r="E120" s="25"/>
      <c r="F120" s="26"/>
      <c r="G120" s="26"/>
      <c r="H120" s="27"/>
      <c r="I120" s="27"/>
      <c r="J120" s="27"/>
      <c r="K120" s="27"/>
      <c r="L120" s="27"/>
      <c r="M120" s="27"/>
      <c r="O120" s="26"/>
      <c r="P120" s="8"/>
    </row>
    <row r="121" spans="1:16" ht="24.75" customHeight="1">
      <c r="A121" s="22"/>
      <c r="B121" s="25"/>
      <c r="C121" s="22"/>
      <c r="D121" s="25"/>
      <c r="E121" s="25"/>
      <c r="F121" s="26"/>
      <c r="G121" s="26"/>
      <c r="H121" s="27"/>
      <c r="I121" s="27"/>
      <c r="J121" s="27"/>
      <c r="K121" s="27"/>
      <c r="L121" s="27"/>
      <c r="M121" s="27"/>
      <c r="O121" s="26"/>
      <c r="P121" s="8"/>
    </row>
    <row r="122" spans="1:16" ht="24.75" customHeight="1">
      <c r="A122" s="22"/>
      <c r="B122" s="25"/>
      <c r="C122" s="22"/>
      <c r="D122" s="25"/>
      <c r="E122" s="25"/>
      <c r="F122" s="26"/>
      <c r="G122" s="26"/>
      <c r="H122" s="27"/>
      <c r="I122" s="27"/>
      <c r="J122" s="27"/>
      <c r="K122" s="27"/>
      <c r="L122" s="27"/>
      <c r="M122" s="27"/>
      <c r="O122" s="26"/>
      <c r="P122" s="8"/>
    </row>
    <row r="123" spans="1:16" ht="24.75" customHeight="1">
      <c r="A123" s="22"/>
      <c r="B123" s="25"/>
      <c r="C123" s="22"/>
      <c r="D123" s="25"/>
      <c r="E123" s="25"/>
      <c r="F123" s="26"/>
      <c r="G123" s="26"/>
      <c r="H123" s="27"/>
      <c r="I123" s="27"/>
      <c r="J123" s="27"/>
      <c r="K123" s="27"/>
      <c r="L123" s="27"/>
      <c r="M123" s="27"/>
      <c r="O123" s="26"/>
      <c r="P123" s="8"/>
    </row>
    <row r="124" spans="1:16" ht="24.75" customHeight="1">
      <c r="A124" s="22"/>
      <c r="B124" s="25"/>
      <c r="C124" s="22"/>
      <c r="D124" s="25"/>
      <c r="E124" s="25"/>
      <c r="F124" s="26"/>
      <c r="G124" s="26"/>
      <c r="H124" s="27"/>
      <c r="I124" s="27"/>
      <c r="J124" s="27"/>
      <c r="K124" s="27"/>
      <c r="L124" s="27"/>
      <c r="M124" s="27"/>
      <c r="O124" s="26"/>
      <c r="P124" s="8"/>
    </row>
    <row r="125" spans="1:16" ht="24.75" customHeight="1">
      <c r="A125" s="22"/>
      <c r="B125" s="25"/>
      <c r="C125" s="22"/>
      <c r="D125" s="25"/>
      <c r="E125" s="25"/>
      <c r="F125" s="26"/>
      <c r="G125" s="26"/>
      <c r="H125" s="27"/>
      <c r="I125" s="27"/>
      <c r="J125" s="27"/>
      <c r="K125" s="27"/>
      <c r="L125" s="27"/>
      <c r="M125" s="27"/>
      <c r="O125" s="26"/>
      <c r="P125" s="8"/>
    </row>
    <row r="126" spans="1:16" ht="24.75" customHeight="1">
      <c r="A126" s="22"/>
      <c r="B126" s="25"/>
      <c r="C126" s="22"/>
      <c r="D126" s="25"/>
      <c r="E126" s="25"/>
      <c r="F126" s="26"/>
      <c r="G126" s="26"/>
      <c r="H126" s="27"/>
      <c r="I126" s="27"/>
      <c r="J126" s="27"/>
      <c r="K126" s="27"/>
      <c r="L126" s="27"/>
      <c r="M126" s="27"/>
      <c r="O126" s="26"/>
      <c r="P126" s="8"/>
    </row>
    <row r="127" spans="1:16" ht="24.75" customHeight="1">
      <c r="A127" s="22"/>
      <c r="B127" s="25"/>
      <c r="C127" s="22"/>
      <c r="D127" s="25"/>
      <c r="E127" s="25"/>
      <c r="F127" s="26"/>
      <c r="G127" s="26"/>
      <c r="H127" s="27"/>
      <c r="I127" s="27"/>
      <c r="J127" s="27"/>
      <c r="K127" s="27"/>
      <c r="L127" s="27"/>
      <c r="M127" s="27"/>
      <c r="O127" s="26"/>
      <c r="P127" s="8"/>
    </row>
    <row r="128" spans="1:16" ht="24.75" customHeight="1">
      <c r="A128" s="22"/>
      <c r="B128" s="25"/>
      <c r="C128" s="22"/>
      <c r="D128" s="25"/>
      <c r="E128" s="25"/>
      <c r="F128" s="26"/>
      <c r="G128" s="26"/>
      <c r="H128" s="27"/>
      <c r="I128" s="27"/>
      <c r="J128" s="27"/>
      <c r="K128" s="27"/>
      <c r="L128" s="27"/>
      <c r="M128" s="27"/>
      <c r="O128" s="26"/>
      <c r="P128" s="8"/>
    </row>
    <row r="129" spans="1:16" ht="24.75" customHeight="1">
      <c r="A129" s="22"/>
      <c r="B129" s="25"/>
      <c r="C129" s="22"/>
      <c r="D129" s="25"/>
      <c r="E129" s="25"/>
      <c r="F129" s="26"/>
      <c r="G129" s="26"/>
      <c r="H129" s="27"/>
      <c r="I129" s="27"/>
      <c r="J129" s="27"/>
      <c r="K129" s="27"/>
      <c r="L129" s="27"/>
      <c r="M129" s="27"/>
      <c r="O129" s="26"/>
      <c r="P129" s="8"/>
    </row>
    <row r="130" spans="1:16" ht="24.75" customHeight="1">
      <c r="A130" s="22"/>
      <c r="B130" s="25"/>
      <c r="C130" s="22"/>
      <c r="D130" s="25"/>
      <c r="E130" s="25"/>
      <c r="F130" s="26"/>
      <c r="G130" s="26"/>
      <c r="H130" s="27"/>
      <c r="I130" s="27"/>
      <c r="J130" s="27"/>
      <c r="K130" s="27"/>
      <c r="L130" s="27"/>
      <c r="M130" s="27"/>
      <c r="O130" s="26"/>
      <c r="P130" s="8"/>
    </row>
    <row r="131" spans="1:16" ht="24.75" customHeight="1">
      <c r="A131" s="22"/>
      <c r="B131" s="25"/>
      <c r="C131" s="22"/>
      <c r="D131" s="25"/>
      <c r="E131" s="25"/>
      <c r="F131" s="26"/>
      <c r="G131" s="26"/>
      <c r="H131" s="27"/>
      <c r="I131" s="27"/>
      <c r="J131" s="27"/>
      <c r="K131" s="27"/>
      <c r="L131" s="27"/>
      <c r="M131" s="27"/>
      <c r="O131" s="26"/>
      <c r="P131" s="8"/>
    </row>
    <row r="132" spans="1:16" ht="24.75" customHeight="1">
      <c r="A132" s="22"/>
      <c r="B132" s="25"/>
      <c r="C132" s="22"/>
      <c r="D132" s="25"/>
      <c r="E132" s="25"/>
      <c r="F132" s="26"/>
      <c r="G132" s="26"/>
      <c r="H132" s="27"/>
      <c r="I132" s="27"/>
      <c r="J132" s="27"/>
      <c r="K132" s="27"/>
      <c r="L132" s="27"/>
      <c r="M132" s="27"/>
      <c r="O132" s="26"/>
      <c r="P132" s="8"/>
    </row>
    <row r="133" spans="1:16" ht="24.75" customHeight="1">
      <c r="A133" s="22"/>
      <c r="B133" s="25"/>
      <c r="C133" s="22"/>
      <c r="D133" s="25"/>
      <c r="E133" s="25"/>
      <c r="F133" s="26"/>
      <c r="G133" s="26"/>
      <c r="H133" s="27"/>
      <c r="I133" s="27"/>
      <c r="J133" s="27"/>
      <c r="K133" s="27"/>
      <c r="L133" s="27"/>
      <c r="M133" s="27"/>
      <c r="O133" s="26"/>
      <c r="P133" s="8"/>
    </row>
    <row r="134" spans="1:16" ht="24.75" customHeight="1">
      <c r="A134" s="22"/>
      <c r="B134" s="25"/>
      <c r="C134" s="22"/>
      <c r="D134" s="25"/>
      <c r="E134" s="25"/>
      <c r="F134" s="26"/>
      <c r="G134" s="26"/>
      <c r="H134" s="27"/>
      <c r="I134" s="27"/>
      <c r="J134" s="27"/>
      <c r="K134" s="27"/>
      <c r="L134" s="27"/>
      <c r="M134" s="27"/>
      <c r="O134" s="26"/>
      <c r="P134" s="8"/>
    </row>
    <row r="135" spans="1:16" ht="24.75" customHeight="1">
      <c r="A135" s="22"/>
      <c r="B135" s="25"/>
      <c r="C135" s="22"/>
      <c r="D135" s="25"/>
      <c r="E135" s="25"/>
      <c r="F135" s="26"/>
      <c r="G135" s="26"/>
      <c r="H135" s="27"/>
      <c r="I135" s="27"/>
      <c r="J135" s="27"/>
      <c r="K135" s="27"/>
      <c r="L135" s="27"/>
      <c r="M135" s="27"/>
      <c r="O135" s="26"/>
      <c r="P135" s="8"/>
    </row>
    <row r="136" spans="1:16" ht="24.75" customHeight="1">
      <c r="A136" s="22"/>
      <c r="B136" s="25"/>
      <c r="C136" s="22"/>
      <c r="D136" s="25"/>
      <c r="E136" s="25"/>
      <c r="F136" s="26"/>
      <c r="G136" s="26"/>
      <c r="H136" s="27"/>
      <c r="I136" s="27"/>
      <c r="J136" s="27"/>
      <c r="K136" s="27"/>
      <c r="L136" s="27"/>
      <c r="M136" s="27"/>
      <c r="O136" s="26"/>
      <c r="P136" s="8"/>
    </row>
    <row r="137" spans="1:16" ht="24.75" customHeight="1">
      <c r="A137" s="22"/>
      <c r="B137" s="25"/>
      <c r="C137" s="22"/>
      <c r="D137" s="25"/>
      <c r="E137" s="25"/>
      <c r="F137" s="26"/>
      <c r="G137" s="26"/>
      <c r="H137" s="27"/>
      <c r="I137" s="27"/>
      <c r="J137" s="27"/>
      <c r="K137" s="27"/>
      <c r="L137" s="27"/>
      <c r="M137" s="27"/>
      <c r="O137" s="26"/>
      <c r="P137" s="8"/>
    </row>
    <row r="138" spans="1:16" ht="24.75" customHeight="1">
      <c r="A138" s="22"/>
      <c r="B138" s="25"/>
      <c r="C138" s="22"/>
      <c r="D138" s="25"/>
      <c r="E138" s="25"/>
      <c r="F138" s="26"/>
      <c r="G138" s="26"/>
      <c r="H138" s="27"/>
      <c r="I138" s="27"/>
      <c r="J138" s="27"/>
      <c r="K138" s="27"/>
      <c r="L138" s="27"/>
      <c r="M138" s="27"/>
      <c r="O138" s="26"/>
      <c r="P138" s="8"/>
    </row>
    <row r="139" spans="1:16" ht="24.75" customHeight="1">
      <c r="A139" s="22"/>
      <c r="B139" s="25"/>
      <c r="C139" s="22"/>
      <c r="D139" s="25"/>
      <c r="E139" s="25"/>
      <c r="F139" s="26"/>
      <c r="G139" s="26"/>
      <c r="H139" s="27"/>
      <c r="I139" s="27"/>
      <c r="J139" s="27"/>
      <c r="K139" s="27"/>
      <c r="L139" s="27"/>
      <c r="M139" s="27"/>
      <c r="O139" s="26"/>
      <c r="P139" s="8"/>
    </row>
    <row r="140" spans="1:16" ht="24.75" customHeight="1">
      <c r="A140" s="22"/>
      <c r="B140" s="25"/>
      <c r="C140" s="22"/>
      <c r="D140" s="25"/>
      <c r="E140" s="25"/>
      <c r="F140" s="26"/>
      <c r="G140" s="26"/>
      <c r="H140" s="27"/>
      <c r="I140" s="27"/>
      <c r="J140" s="27"/>
      <c r="K140" s="27"/>
      <c r="L140" s="27"/>
      <c r="M140" s="27"/>
      <c r="O140" s="26"/>
      <c r="P140" s="8"/>
    </row>
    <row r="141" spans="1:16" ht="24.75" customHeight="1">
      <c r="A141" s="22"/>
      <c r="B141" s="25"/>
      <c r="C141" s="22"/>
      <c r="D141" s="25"/>
      <c r="E141" s="25"/>
      <c r="F141" s="26"/>
      <c r="G141" s="26"/>
      <c r="H141" s="27"/>
      <c r="I141" s="27"/>
      <c r="J141" s="27"/>
      <c r="K141" s="27"/>
      <c r="L141" s="27"/>
      <c r="M141" s="27"/>
      <c r="O141" s="26"/>
      <c r="P141" s="8"/>
    </row>
    <row r="142" spans="1:16" ht="24.75" customHeight="1">
      <c r="A142" s="22"/>
      <c r="B142" s="25"/>
      <c r="C142" s="22"/>
      <c r="D142" s="25"/>
      <c r="E142" s="25"/>
      <c r="F142" s="26"/>
      <c r="G142" s="26"/>
      <c r="H142" s="27"/>
      <c r="I142" s="27"/>
      <c r="J142" s="27"/>
      <c r="K142" s="27"/>
      <c r="L142" s="27"/>
      <c r="M142" s="27"/>
      <c r="O142" s="26"/>
      <c r="P142" s="8"/>
    </row>
    <row r="143" spans="1:16" ht="24.75" customHeight="1">
      <c r="A143" s="22"/>
      <c r="B143" s="25"/>
      <c r="C143" s="22"/>
      <c r="D143" s="25"/>
      <c r="E143" s="25"/>
      <c r="F143" s="26"/>
      <c r="G143" s="26"/>
      <c r="H143" s="27"/>
      <c r="I143" s="27"/>
      <c r="J143" s="27"/>
      <c r="K143" s="27"/>
      <c r="L143" s="27"/>
      <c r="M143" s="27"/>
      <c r="O143" s="26"/>
      <c r="P143" s="8"/>
    </row>
    <row r="144" spans="1:16" ht="24.75" customHeight="1">
      <c r="A144" s="22"/>
      <c r="B144" s="25"/>
      <c r="C144" s="22"/>
      <c r="D144" s="25"/>
      <c r="E144" s="25"/>
      <c r="F144" s="26"/>
      <c r="G144" s="26"/>
      <c r="H144" s="27"/>
      <c r="I144" s="27"/>
      <c r="J144" s="27"/>
      <c r="K144" s="27"/>
      <c r="L144" s="27"/>
      <c r="M144" s="27"/>
      <c r="O144" s="26"/>
      <c r="P144" s="8"/>
    </row>
    <row r="145" spans="1:16" ht="24.75" customHeight="1">
      <c r="A145" s="22"/>
      <c r="B145" s="25"/>
      <c r="C145" s="22"/>
      <c r="D145" s="25"/>
      <c r="E145" s="25"/>
      <c r="F145" s="26"/>
      <c r="G145" s="26"/>
      <c r="H145" s="27"/>
      <c r="I145" s="27"/>
      <c r="J145" s="27"/>
      <c r="K145" s="27"/>
      <c r="L145" s="27"/>
      <c r="M145" s="27"/>
      <c r="O145" s="26"/>
      <c r="P145" s="8"/>
    </row>
    <row r="146" spans="1:16" ht="24.75" customHeight="1">
      <c r="A146" s="22"/>
      <c r="B146" s="25"/>
      <c r="C146" s="22"/>
      <c r="D146" s="25"/>
      <c r="E146" s="25"/>
      <c r="F146" s="26"/>
      <c r="G146" s="26"/>
      <c r="H146" s="27"/>
      <c r="I146" s="27"/>
      <c r="J146" s="27"/>
      <c r="K146" s="27"/>
      <c r="L146" s="27"/>
      <c r="M146" s="27"/>
      <c r="O146" s="26"/>
      <c r="P146" s="8"/>
    </row>
    <row r="147" spans="1:16" ht="24.75" customHeight="1">
      <c r="A147" s="22"/>
      <c r="B147" s="25"/>
      <c r="C147" s="22"/>
      <c r="D147" s="25"/>
      <c r="E147" s="25"/>
      <c r="F147" s="26"/>
      <c r="G147" s="26"/>
      <c r="H147" s="27"/>
      <c r="I147" s="27"/>
      <c r="J147" s="27"/>
      <c r="K147" s="27"/>
      <c r="L147" s="27"/>
      <c r="M147" s="27"/>
      <c r="O147" s="26"/>
      <c r="P147" s="8"/>
    </row>
    <row r="148" spans="1:16" ht="24.75" customHeight="1">
      <c r="A148" s="22"/>
      <c r="B148" s="25"/>
      <c r="C148" s="22"/>
      <c r="D148" s="25"/>
      <c r="E148" s="25"/>
      <c r="F148" s="26"/>
      <c r="G148" s="26"/>
      <c r="H148" s="27"/>
      <c r="I148" s="27"/>
      <c r="J148" s="27"/>
      <c r="K148" s="27"/>
      <c r="L148" s="27"/>
      <c r="M148" s="27"/>
      <c r="O148" s="26"/>
      <c r="P148" s="8"/>
    </row>
    <row r="149" spans="1:16" ht="24.75" customHeight="1">
      <c r="A149" s="22"/>
      <c r="B149" s="25"/>
      <c r="C149" s="22"/>
      <c r="D149" s="25"/>
      <c r="E149" s="25"/>
      <c r="F149" s="26"/>
      <c r="G149" s="26"/>
      <c r="H149" s="27"/>
      <c r="I149" s="27"/>
      <c r="J149" s="27"/>
      <c r="K149" s="27"/>
      <c r="L149" s="27"/>
      <c r="M149" s="27"/>
      <c r="O149" s="26"/>
      <c r="P149" s="8"/>
    </row>
    <row r="150" spans="1:16" ht="24.75" customHeight="1">
      <c r="A150" s="22"/>
      <c r="B150" s="25"/>
      <c r="C150" s="22"/>
      <c r="D150" s="25"/>
      <c r="E150" s="25"/>
      <c r="F150" s="26"/>
      <c r="G150" s="26"/>
      <c r="H150" s="27"/>
      <c r="I150" s="27"/>
      <c r="J150" s="27"/>
      <c r="K150" s="27"/>
      <c r="L150" s="27"/>
      <c r="M150" s="27"/>
      <c r="O150" s="26"/>
      <c r="P150" s="8"/>
    </row>
    <row r="151" spans="1:16" ht="24.75" customHeight="1">
      <c r="A151" s="22"/>
      <c r="B151" s="25"/>
      <c r="C151" s="22"/>
      <c r="D151" s="25"/>
      <c r="E151" s="25"/>
      <c r="F151" s="26"/>
      <c r="G151" s="26"/>
      <c r="H151" s="27"/>
      <c r="I151" s="27"/>
      <c r="J151" s="27"/>
      <c r="K151" s="27"/>
      <c r="L151" s="27"/>
      <c r="M151" s="27"/>
      <c r="O151" s="26"/>
      <c r="P151" s="8"/>
    </row>
    <row r="152" spans="1:16" ht="24.75" customHeight="1">
      <c r="A152" s="22"/>
      <c r="B152" s="25"/>
      <c r="C152" s="22"/>
      <c r="D152" s="25"/>
      <c r="E152" s="25"/>
      <c r="F152" s="26"/>
      <c r="G152" s="26"/>
      <c r="H152" s="27"/>
      <c r="I152" s="27"/>
      <c r="J152" s="27"/>
      <c r="K152" s="27"/>
      <c r="L152" s="27"/>
      <c r="M152" s="27"/>
      <c r="O152" s="26"/>
      <c r="P152" s="8"/>
    </row>
    <row r="153" spans="1:16" ht="24.75" customHeight="1">
      <c r="A153" s="22"/>
      <c r="B153" s="25"/>
      <c r="C153" s="22"/>
      <c r="D153" s="25"/>
      <c r="E153" s="25"/>
      <c r="F153" s="26"/>
      <c r="G153" s="26"/>
      <c r="H153" s="27"/>
      <c r="I153" s="27"/>
      <c r="J153" s="27"/>
      <c r="K153" s="27"/>
      <c r="L153" s="27"/>
      <c r="M153" s="27"/>
      <c r="O153" s="26"/>
      <c r="P153" s="8"/>
    </row>
    <row r="154" spans="1:16" ht="24.75" customHeight="1">
      <c r="A154" s="22"/>
      <c r="B154" s="25"/>
      <c r="C154" s="22"/>
      <c r="D154" s="25"/>
      <c r="E154" s="25"/>
      <c r="F154" s="26"/>
      <c r="G154" s="26"/>
      <c r="H154" s="27"/>
      <c r="I154" s="27"/>
      <c r="J154" s="27"/>
      <c r="K154" s="27"/>
      <c r="L154" s="27"/>
      <c r="M154" s="27"/>
      <c r="O154" s="26"/>
      <c r="P154" s="8"/>
    </row>
    <row r="155" spans="1:16" ht="24.75" customHeight="1">
      <c r="A155" s="22"/>
      <c r="B155" s="25"/>
      <c r="C155" s="22"/>
      <c r="D155" s="25"/>
      <c r="E155" s="25"/>
      <c r="F155" s="26"/>
      <c r="G155" s="26"/>
      <c r="H155" s="27"/>
      <c r="I155" s="27"/>
      <c r="J155" s="27"/>
      <c r="K155" s="27"/>
      <c r="L155" s="27"/>
      <c r="M155" s="27"/>
      <c r="O155" s="26"/>
      <c r="P155" s="8"/>
    </row>
    <row r="156" spans="1:16" ht="24.75" customHeight="1">
      <c r="A156" s="22"/>
      <c r="B156" s="25"/>
      <c r="C156" s="22"/>
      <c r="D156" s="25"/>
      <c r="E156" s="25"/>
      <c r="F156" s="26"/>
      <c r="G156" s="26"/>
      <c r="H156" s="27"/>
      <c r="I156" s="27"/>
      <c r="J156" s="27"/>
      <c r="K156" s="27"/>
      <c r="L156" s="27"/>
      <c r="M156" s="27"/>
      <c r="O156" s="26"/>
      <c r="P156" s="8"/>
    </row>
    <row r="157" spans="1:16" ht="24.75" customHeight="1">
      <c r="A157" s="22"/>
      <c r="B157" s="25"/>
      <c r="C157" s="22"/>
      <c r="D157" s="25"/>
      <c r="E157" s="25"/>
      <c r="F157" s="26"/>
      <c r="G157" s="26"/>
      <c r="H157" s="27"/>
      <c r="I157" s="27"/>
      <c r="J157" s="27"/>
      <c r="K157" s="27"/>
      <c r="L157" s="27"/>
      <c r="M157" s="27"/>
      <c r="O157" s="26"/>
      <c r="P157" s="8"/>
    </row>
    <row r="158" spans="1:16" ht="24.75" customHeight="1">
      <c r="A158" s="22"/>
      <c r="B158" s="25"/>
      <c r="C158" s="22"/>
      <c r="D158" s="25"/>
      <c r="E158" s="25"/>
      <c r="F158" s="26"/>
      <c r="G158" s="26"/>
      <c r="H158" s="27"/>
      <c r="I158" s="27"/>
      <c r="J158" s="27"/>
      <c r="K158" s="27"/>
      <c r="L158" s="27"/>
      <c r="M158" s="27"/>
      <c r="O158" s="26"/>
      <c r="P158" s="8"/>
    </row>
    <row r="159" spans="1:16" ht="24.75" customHeight="1">
      <c r="A159" s="22"/>
      <c r="B159" s="25"/>
      <c r="C159" s="22"/>
      <c r="D159" s="25"/>
      <c r="E159" s="25"/>
      <c r="F159" s="26"/>
      <c r="G159" s="26"/>
      <c r="H159" s="27"/>
      <c r="I159" s="27"/>
      <c r="J159" s="27"/>
      <c r="K159" s="27"/>
      <c r="L159" s="27"/>
      <c r="M159" s="27"/>
      <c r="O159" s="26"/>
      <c r="P159" s="8"/>
    </row>
    <row r="160" spans="1:16" ht="24.75" customHeight="1">
      <c r="A160" s="22"/>
      <c r="B160" s="25"/>
      <c r="C160" s="22"/>
      <c r="D160" s="25"/>
      <c r="E160" s="25"/>
      <c r="F160" s="26"/>
      <c r="G160" s="26"/>
      <c r="H160" s="27"/>
      <c r="I160" s="27"/>
      <c r="J160" s="27"/>
      <c r="K160" s="27"/>
      <c r="L160" s="27"/>
      <c r="M160" s="27"/>
      <c r="O160" s="26"/>
      <c r="P160" s="8"/>
    </row>
    <row r="161" spans="1:16" ht="24.75" customHeight="1">
      <c r="A161" s="22"/>
      <c r="B161" s="25"/>
      <c r="C161" s="22"/>
      <c r="D161" s="25"/>
      <c r="E161" s="25"/>
      <c r="F161" s="26"/>
      <c r="G161" s="26"/>
      <c r="H161" s="27"/>
      <c r="I161" s="27"/>
      <c r="J161" s="27"/>
      <c r="K161" s="27"/>
      <c r="L161" s="27"/>
      <c r="M161" s="27"/>
      <c r="O161" s="26"/>
      <c r="P161" s="8"/>
    </row>
    <row r="162" spans="1:16" ht="24.75" customHeight="1">
      <c r="A162" s="22"/>
      <c r="B162" s="25"/>
      <c r="C162" s="22"/>
      <c r="D162" s="25"/>
      <c r="E162" s="25"/>
      <c r="F162" s="26"/>
      <c r="G162" s="26"/>
      <c r="H162" s="27"/>
      <c r="I162" s="27"/>
      <c r="J162" s="27"/>
      <c r="K162" s="27"/>
      <c r="L162" s="27"/>
      <c r="M162" s="27"/>
      <c r="O162" s="26"/>
      <c r="P162" s="8"/>
    </row>
    <row r="163" spans="1:16" ht="24.75" customHeight="1">
      <c r="A163" s="22"/>
      <c r="B163" s="25"/>
      <c r="C163" s="22"/>
      <c r="D163" s="25"/>
      <c r="E163" s="25"/>
      <c r="F163" s="26"/>
      <c r="G163" s="26"/>
      <c r="H163" s="27"/>
      <c r="I163" s="27"/>
      <c r="J163" s="27"/>
      <c r="K163" s="27"/>
      <c r="L163" s="27"/>
      <c r="M163" s="27"/>
      <c r="O163" s="26"/>
      <c r="P163" s="8"/>
    </row>
    <row r="164" spans="1:16" ht="24.75" customHeight="1">
      <c r="A164" s="22"/>
      <c r="B164" s="25"/>
      <c r="C164" s="22"/>
      <c r="D164" s="25"/>
      <c r="E164" s="25"/>
      <c r="F164" s="26"/>
      <c r="G164" s="26"/>
      <c r="H164" s="27"/>
      <c r="I164" s="27"/>
      <c r="J164" s="27"/>
      <c r="K164" s="27"/>
      <c r="L164" s="27"/>
      <c r="M164" s="27"/>
      <c r="O164" s="26"/>
      <c r="P164" s="8"/>
    </row>
    <row r="165" spans="1:16" ht="24.75" customHeight="1">
      <c r="A165" s="22"/>
      <c r="B165" s="25"/>
      <c r="C165" s="22"/>
      <c r="D165" s="25"/>
      <c r="E165" s="25"/>
      <c r="F165" s="26"/>
      <c r="G165" s="26"/>
      <c r="H165" s="27"/>
      <c r="I165" s="27"/>
      <c r="J165" s="27"/>
      <c r="K165" s="27"/>
      <c r="L165" s="27"/>
      <c r="M165" s="27"/>
      <c r="O165" s="26"/>
      <c r="P165" s="8"/>
    </row>
    <row r="166" spans="1:16" ht="24.75" customHeight="1">
      <c r="A166" s="22"/>
      <c r="B166" s="25"/>
      <c r="C166" s="22"/>
      <c r="D166" s="25"/>
      <c r="E166" s="25"/>
      <c r="F166" s="26"/>
      <c r="G166" s="26"/>
      <c r="H166" s="27"/>
      <c r="I166" s="27"/>
      <c r="J166" s="27"/>
      <c r="K166" s="27"/>
      <c r="L166" s="27"/>
      <c r="M166" s="27"/>
      <c r="O166" s="26"/>
      <c r="P166" s="8"/>
    </row>
    <row r="167" spans="1:16" ht="24.75" customHeight="1">
      <c r="A167" s="22"/>
      <c r="B167" s="25"/>
      <c r="C167" s="22"/>
      <c r="D167" s="25"/>
      <c r="E167" s="25"/>
      <c r="F167" s="26"/>
      <c r="G167" s="26"/>
      <c r="H167" s="27"/>
      <c r="I167" s="27"/>
      <c r="J167" s="27"/>
      <c r="K167" s="27"/>
      <c r="L167" s="27"/>
      <c r="M167" s="27"/>
      <c r="O167" s="26"/>
      <c r="P167" s="8"/>
    </row>
    <row r="168" spans="1:16" ht="24.75" customHeight="1">
      <c r="A168" s="22"/>
      <c r="B168" s="25"/>
      <c r="C168" s="22"/>
      <c r="D168" s="25"/>
      <c r="E168" s="25"/>
      <c r="F168" s="26"/>
      <c r="G168" s="26"/>
      <c r="H168" s="27"/>
      <c r="I168" s="27"/>
      <c r="J168" s="27"/>
      <c r="K168" s="27"/>
      <c r="L168" s="27"/>
      <c r="M168" s="27"/>
      <c r="O168" s="26"/>
      <c r="P168" s="8"/>
    </row>
    <row r="169" spans="1:16" ht="24.75" customHeight="1">
      <c r="A169" s="22"/>
      <c r="B169" s="25"/>
      <c r="C169" s="22"/>
      <c r="D169" s="25"/>
      <c r="E169" s="25"/>
      <c r="F169" s="26"/>
      <c r="G169" s="26"/>
      <c r="H169" s="27"/>
      <c r="I169" s="27"/>
      <c r="J169" s="27"/>
      <c r="K169" s="27"/>
      <c r="L169" s="27"/>
      <c r="M169" s="27"/>
      <c r="O169" s="26"/>
      <c r="P169" s="8"/>
    </row>
    <row r="170" spans="1:16" ht="24.75" customHeight="1">
      <c r="A170" s="22"/>
      <c r="B170" s="25"/>
      <c r="C170" s="22"/>
      <c r="D170" s="25"/>
      <c r="E170" s="25"/>
      <c r="F170" s="26"/>
      <c r="G170" s="26"/>
      <c r="H170" s="27"/>
      <c r="I170" s="27"/>
      <c r="J170" s="27"/>
      <c r="K170" s="27"/>
      <c r="L170" s="27"/>
      <c r="M170" s="27"/>
      <c r="O170" s="26"/>
      <c r="P170" s="8"/>
    </row>
    <row r="171" spans="1:16" ht="24.75" customHeight="1">
      <c r="A171" s="22"/>
      <c r="B171" s="25"/>
      <c r="C171" s="22"/>
      <c r="D171" s="25"/>
      <c r="E171" s="25"/>
      <c r="F171" s="26"/>
      <c r="G171" s="26"/>
      <c r="H171" s="27"/>
      <c r="I171" s="27"/>
      <c r="J171" s="27"/>
      <c r="K171" s="27"/>
      <c r="L171" s="27"/>
      <c r="M171" s="27"/>
      <c r="O171" s="26"/>
      <c r="P171" s="8"/>
    </row>
    <row r="172" spans="1:16" ht="24.75" customHeight="1">
      <c r="A172" s="22"/>
      <c r="B172" s="25"/>
      <c r="C172" s="22"/>
      <c r="D172" s="25"/>
      <c r="E172" s="25"/>
      <c r="F172" s="26"/>
      <c r="G172" s="26"/>
      <c r="H172" s="27"/>
      <c r="I172" s="27"/>
      <c r="J172" s="27"/>
      <c r="K172" s="27"/>
      <c r="L172" s="27"/>
      <c r="M172" s="27"/>
      <c r="O172" s="26"/>
      <c r="P172" s="8"/>
    </row>
    <row r="173" spans="1:16" ht="24.75" customHeight="1">
      <c r="A173" s="22"/>
      <c r="B173" s="25"/>
      <c r="C173" s="22"/>
      <c r="D173" s="25"/>
      <c r="E173" s="25"/>
      <c r="F173" s="26"/>
      <c r="G173" s="26"/>
      <c r="H173" s="27"/>
      <c r="I173" s="27"/>
      <c r="J173" s="27"/>
      <c r="K173" s="27"/>
      <c r="L173" s="27"/>
      <c r="M173" s="27"/>
      <c r="O173" s="26"/>
      <c r="P173" s="8"/>
    </row>
    <row r="174" spans="1:16" ht="24.75" customHeight="1">
      <c r="A174" s="22"/>
      <c r="B174" s="25"/>
      <c r="C174" s="22"/>
      <c r="D174" s="25"/>
      <c r="E174" s="25"/>
      <c r="F174" s="26"/>
      <c r="G174" s="26"/>
      <c r="H174" s="27"/>
      <c r="I174" s="27"/>
      <c r="J174" s="27"/>
      <c r="K174" s="27"/>
      <c r="L174" s="27"/>
      <c r="M174" s="27"/>
      <c r="O174" s="26"/>
      <c r="P174" s="8"/>
    </row>
    <row r="175" spans="1:16" ht="24.75" customHeight="1">
      <c r="A175" s="22"/>
      <c r="B175" s="25"/>
      <c r="C175" s="22"/>
      <c r="D175" s="25"/>
      <c r="E175" s="25"/>
      <c r="F175" s="26"/>
      <c r="G175" s="26"/>
      <c r="H175" s="27"/>
      <c r="I175" s="27"/>
      <c r="J175" s="27"/>
      <c r="K175" s="27"/>
      <c r="L175" s="27"/>
      <c r="M175" s="27"/>
      <c r="O175" s="26"/>
      <c r="P175" s="8"/>
    </row>
    <row r="176" spans="1:16" ht="24.75" customHeight="1">
      <c r="A176" s="22"/>
      <c r="B176" s="25"/>
      <c r="C176" s="22"/>
      <c r="D176" s="25"/>
      <c r="E176" s="25"/>
      <c r="F176" s="26"/>
      <c r="G176" s="26"/>
      <c r="H176" s="27"/>
      <c r="I176" s="27"/>
      <c r="J176" s="27"/>
      <c r="K176" s="27"/>
      <c r="L176" s="27"/>
      <c r="M176" s="27"/>
      <c r="O176" s="26"/>
      <c r="P176" s="8"/>
    </row>
    <row r="177" spans="1:16" ht="24.75" customHeight="1">
      <c r="A177" s="22"/>
      <c r="B177" s="25"/>
      <c r="C177" s="22"/>
      <c r="D177" s="25"/>
      <c r="E177" s="25"/>
      <c r="F177" s="26"/>
      <c r="G177" s="26"/>
      <c r="H177" s="27"/>
      <c r="I177" s="27"/>
      <c r="J177" s="27"/>
      <c r="K177" s="27"/>
      <c r="L177" s="27"/>
      <c r="M177" s="27"/>
      <c r="O177" s="26"/>
      <c r="P177" s="8"/>
    </row>
    <row r="178" spans="1:16" ht="24.75" customHeight="1">
      <c r="A178" s="22"/>
      <c r="B178" s="25"/>
      <c r="C178" s="22"/>
      <c r="D178" s="25"/>
      <c r="E178" s="25"/>
      <c r="F178" s="26"/>
      <c r="G178" s="26"/>
      <c r="H178" s="27"/>
      <c r="I178" s="27"/>
      <c r="J178" s="27"/>
      <c r="K178" s="27"/>
      <c r="L178" s="27"/>
      <c r="M178" s="27"/>
      <c r="O178" s="26"/>
      <c r="P178" s="8"/>
    </row>
    <row r="179" spans="1:16" ht="24.75" customHeight="1">
      <c r="A179" s="22"/>
      <c r="B179" s="25"/>
      <c r="C179" s="22"/>
      <c r="D179" s="25"/>
      <c r="E179" s="25"/>
      <c r="F179" s="26"/>
      <c r="G179" s="26"/>
      <c r="H179" s="27"/>
      <c r="I179" s="27"/>
      <c r="J179" s="27"/>
      <c r="K179" s="27"/>
      <c r="L179" s="27"/>
      <c r="M179" s="27"/>
      <c r="O179" s="26"/>
      <c r="P179" s="8"/>
    </row>
    <row r="180" spans="1:16" ht="24.75" customHeight="1">
      <c r="A180" s="22"/>
      <c r="B180" s="25"/>
      <c r="C180" s="22"/>
      <c r="D180" s="25"/>
      <c r="E180" s="25"/>
      <c r="F180" s="26"/>
      <c r="G180" s="26"/>
      <c r="H180" s="27"/>
      <c r="I180" s="27"/>
      <c r="J180" s="27"/>
      <c r="K180" s="27"/>
      <c r="L180" s="27"/>
      <c r="M180" s="27"/>
      <c r="O180" s="26"/>
      <c r="P180" s="8"/>
    </row>
    <row r="181" spans="1:16" ht="24.75" customHeight="1">
      <c r="A181" s="22"/>
      <c r="B181" s="25"/>
      <c r="C181" s="22"/>
      <c r="D181" s="25"/>
      <c r="E181" s="25"/>
      <c r="F181" s="26"/>
      <c r="G181" s="26"/>
      <c r="H181" s="27"/>
      <c r="I181" s="27"/>
      <c r="J181" s="27"/>
      <c r="K181" s="27"/>
      <c r="L181" s="27"/>
      <c r="M181" s="27"/>
      <c r="O181" s="26"/>
      <c r="P181" s="8"/>
    </row>
    <row r="182" spans="1:16" ht="24.75" customHeight="1">
      <c r="A182" s="22"/>
      <c r="B182" s="25"/>
      <c r="C182" s="22"/>
      <c r="D182" s="25"/>
      <c r="E182" s="25"/>
      <c r="F182" s="26"/>
      <c r="G182" s="26"/>
      <c r="H182" s="27"/>
      <c r="I182" s="27"/>
      <c r="J182" s="27"/>
      <c r="K182" s="27"/>
      <c r="L182" s="27"/>
      <c r="M182" s="27"/>
      <c r="O182" s="26"/>
      <c r="P182" s="8"/>
    </row>
    <row r="183" spans="1:16" ht="24.75" customHeight="1">
      <c r="A183" s="22"/>
      <c r="B183" s="25"/>
      <c r="C183" s="22"/>
      <c r="D183" s="25"/>
      <c r="E183" s="25"/>
      <c r="F183" s="26"/>
      <c r="G183" s="26"/>
      <c r="H183" s="27"/>
      <c r="I183" s="27"/>
      <c r="J183" s="27"/>
      <c r="K183" s="27"/>
      <c r="L183" s="27"/>
      <c r="M183" s="27"/>
      <c r="O183" s="26"/>
      <c r="P183" s="8"/>
    </row>
    <row r="184" spans="1:16" ht="24.75" customHeight="1">
      <c r="A184" s="22"/>
      <c r="B184" s="25"/>
      <c r="C184" s="22"/>
      <c r="D184" s="25"/>
      <c r="E184" s="25"/>
      <c r="F184" s="26"/>
      <c r="G184" s="26"/>
      <c r="H184" s="27"/>
      <c r="I184" s="27"/>
      <c r="J184" s="27"/>
      <c r="K184" s="27"/>
      <c r="L184" s="27"/>
      <c r="M184" s="27"/>
      <c r="O184" s="26"/>
      <c r="P184" s="8"/>
    </row>
    <row r="185" spans="1:16" ht="24.75" customHeight="1">
      <c r="A185" s="22"/>
      <c r="B185" s="25"/>
      <c r="C185" s="22"/>
      <c r="D185" s="25"/>
      <c r="E185" s="25"/>
      <c r="F185" s="26"/>
      <c r="G185" s="26"/>
      <c r="H185" s="27"/>
      <c r="I185" s="27"/>
      <c r="J185" s="27"/>
      <c r="K185" s="27"/>
      <c r="L185" s="27"/>
      <c r="M185" s="27"/>
      <c r="O185" s="26"/>
      <c r="P185" s="8"/>
    </row>
    <row r="186" spans="1:16" ht="24.75" customHeight="1">
      <c r="A186" s="22"/>
      <c r="B186" s="25"/>
      <c r="C186" s="22"/>
      <c r="D186" s="25"/>
      <c r="E186" s="25"/>
      <c r="F186" s="26"/>
      <c r="G186" s="26"/>
      <c r="H186" s="27"/>
      <c r="I186" s="27"/>
      <c r="J186" s="27"/>
      <c r="K186" s="27"/>
      <c r="L186" s="27"/>
      <c r="M186" s="27"/>
      <c r="O186" s="26"/>
      <c r="P186" s="8"/>
    </row>
    <row r="187" spans="1:16" ht="24.75" customHeight="1">
      <c r="A187" s="22"/>
      <c r="B187" s="25"/>
      <c r="C187" s="22"/>
      <c r="D187" s="25"/>
      <c r="E187" s="25"/>
      <c r="F187" s="26"/>
      <c r="G187" s="26"/>
      <c r="H187" s="27"/>
      <c r="I187" s="27"/>
      <c r="J187" s="27"/>
      <c r="K187" s="27"/>
      <c r="L187" s="27"/>
      <c r="M187" s="27"/>
      <c r="O187" s="26"/>
      <c r="P187" s="8"/>
    </row>
    <row r="188" spans="1:16" ht="24.75" customHeight="1">
      <c r="A188" s="22"/>
      <c r="B188" s="25"/>
      <c r="C188" s="22"/>
      <c r="D188" s="25"/>
      <c r="E188" s="25"/>
      <c r="F188" s="26"/>
      <c r="G188" s="26"/>
      <c r="H188" s="27"/>
      <c r="I188" s="27"/>
      <c r="J188" s="27"/>
      <c r="K188" s="27"/>
      <c r="L188" s="27"/>
      <c r="M188" s="27"/>
      <c r="O188" s="26"/>
      <c r="P188" s="8"/>
    </row>
    <row r="189" spans="1:16" ht="24.75" customHeight="1">
      <c r="A189" s="22"/>
      <c r="B189" s="25"/>
      <c r="C189" s="22"/>
      <c r="D189" s="25"/>
      <c r="E189" s="25"/>
      <c r="F189" s="26"/>
      <c r="G189" s="26"/>
      <c r="H189" s="27"/>
      <c r="I189" s="27"/>
      <c r="J189" s="27"/>
      <c r="K189" s="27"/>
      <c r="L189" s="27"/>
      <c r="M189" s="27"/>
      <c r="O189" s="26"/>
      <c r="P189" s="8"/>
    </row>
    <row r="190" spans="1:16" ht="24.75" customHeight="1">
      <c r="A190" s="22"/>
      <c r="B190" s="25"/>
      <c r="C190" s="22"/>
      <c r="D190" s="25"/>
      <c r="E190" s="25"/>
      <c r="F190" s="26"/>
      <c r="G190" s="26"/>
      <c r="H190" s="27"/>
      <c r="I190" s="27"/>
      <c r="J190" s="27"/>
      <c r="K190" s="27"/>
      <c r="L190" s="27"/>
      <c r="M190" s="27"/>
      <c r="O190" s="26"/>
      <c r="P190" s="8"/>
    </row>
    <row r="191" spans="1:16" ht="24.75" customHeight="1">
      <c r="A191" s="22"/>
      <c r="B191" s="25"/>
      <c r="C191" s="22"/>
      <c r="D191" s="25"/>
      <c r="E191" s="25"/>
      <c r="F191" s="26"/>
      <c r="G191" s="26"/>
      <c r="H191" s="27"/>
      <c r="I191" s="27"/>
      <c r="J191" s="27"/>
      <c r="K191" s="27"/>
      <c r="L191" s="27"/>
      <c r="M191" s="27"/>
      <c r="O191" s="26"/>
      <c r="P191" s="8"/>
    </row>
    <row r="192" spans="1:16" ht="24.75" customHeight="1">
      <c r="A192" s="22"/>
      <c r="B192" s="25"/>
      <c r="C192" s="22"/>
      <c r="D192" s="25"/>
      <c r="E192" s="25"/>
      <c r="F192" s="26"/>
      <c r="G192" s="26"/>
      <c r="H192" s="27"/>
      <c r="I192" s="27"/>
      <c r="J192" s="27"/>
      <c r="K192" s="27"/>
      <c r="L192" s="27"/>
      <c r="M192" s="27"/>
      <c r="O192" s="26"/>
      <c r="P192" s="8"/>
    </row>
    <row r="193" spans="1:16" ht="24.75" customHeight="1">
      <c r="A193" s="22"/>
      <c r="B193" s="25"/>
      <c r="C193" s="22"/>
      <c r="D193" s="25"/>
      <c r="E193" s="25"/>
      <c r="F193" s="26"/>
      <c r="G193" s="26"/>
      <c r="H193" s="27"/>
      <c r="I193" s="27"/>
      <c r="J193" s="27"/>
      <c r="K193" s="27"/>
      <c r="L193" s="27"/>
      <c r="M193" s="27"/>
      <c r="O193" s="26"/>
      <c r="P193" s="8"/>
    </row>
    <row r="194" spans="1:16" ht="24.75" customHeight="1">
      <c r="A194" s="22"/>
      <c r="B194" s="25"/>
      <c r="C194" s="22"/>
      <c r="D194" s="25"/>
      <c r="E194" s="25"/>
      <c r="F194" s="26"/>
      <c r="G194" s="26"/>
      <c r="H194" s="27"/>
      <c r="I194" s="27"/>
      <c r="J194" s="27"/>
      <c r="K194" s="27"/>
      <c r="L194" s="27"/>
      <c r="M194" s="27"/>
      <c r="O194" s="26"/>
      <c r="P194" s="8"/>
    </row>
    <row r="195" spans="1:16" ht="24.75" customHeight="1">
      <c r="A195" s="22"/>
      <c r="B195" s="25"/>
      <c r="C195" s="22"/>
      <c r="D195" s="25"/>
      <c r="E195" s="25"/>
      <c r="F195" s="26"/>
      <c r="G195" s="26"/>
      <c r="H195" s="27"/>
      <c r="I195" s="27"/>
      <c r="J195" s="27"/>
      <c r="K195" s="27"/>
      <c r="L195" s="27"/>
      <c r="M195" s="27"/>
      <c r="O195" s="26"/>
      <c r="P195" s="8"/>
    </row>
    <row r="196" spans="1:16" ht="24.75" customHeight="1">
      <c r="A196" s="22"/>
      <c r="B196" s="25"/>
      <c r="C196" s="22"/>
      <c r="D196" s="25"/>
      <c r="E196" s="25"/>
      <c r="F196" s="26"/>
      <c r="G196" s="26"/>
      <c r="H196" s="27"/>
      <c r="I196" s="27"/>
      <c r="J196" s="27"/>
      <c r="K196" s="27"/>
      <c r="L196" s="27"/>
      <c r="M196" s="27"/>
      <c r="O196" s="26"/>
      <c r="P196" s="8"/>
    </row>
    <row r="197" spans="1:16" ht="24.75" customHeight="1">
      <c r="A197" s="22"/>
      <c r="B197" s="25"/>
      <c r="C197" s="22"/>
      <c r="D197" s="25"/>
      <c r="E197" s="25"/>
      <c r="F197" s="26"/>
      <c r="G197" s="26"/>
      <c r="H197" s="27"/>
      <c r="I197" s="27"/>
      <c r="J197" s="27"/>
      <c r="K197" s="27"/>
      <c r="L197" s="27"/>
      <c r="M197" s="27"/>
      <c r="O197" s="26"/>
      <c r="P197" s="8"/>
    </row>
    <row r="198" spans="1:16" ht="24.75" customHeight="1">
      <c r="A198" s="22"/>
      <c r="B198" s="25"/>
      <c r="C198" s="22"/>
      <c r="D198" s="25"/>
      <c r="E198" s="25"/>
      <c r="F198" s="26"/>
      <c r="G198" s="26"/>
      <c r="H198" s="27"/>
      <c r="I198" s="27"/>
      <c r="J198" s="27"/>
      <c r="K198" s="27"/>
      <c r="L198" s="27"/>
      <c r="M198" s="27"/>
      <c r="O198" s="26"/>
      <c r="P198" s="8"/>
    </row>
    <row r="199" spans="1:16" ht="24.75" customHeight="1">
      <c r="A199" s="22"/>
      <c r="B199" s="25"/>
      <c r="C199" s="22"/>
      <c r="D199" s="25"/>
      <c r="E199" s="25"/>
      <c r="F199" s="26"/>
      <c r="G199" s="26"/>
      <c r="H199" s="27"/>
      <c r="I199" s="27"/>
      <c r="J199" s="27"/>
      <c r="K199" s="27"/>
      <c r="L199" s="27"/>
      <c r="M199" s="27"/>
      <c r="O199" s="26"/>
      <c r="P199" s="8"/>
    </row>
    <row r="200" spans="1:16" ht="24.75" customHeight="1">
      <c r="A200" s="22"/>
      <c r="B200" s="25"/>
      <c r="C200" s="22"/>
      <c r="D200" s="25"/>
      <c r="E200" s="25"/>
      <c r="F200" s="26"/>
      <c r="G200" s="26"/>
      <c r="H200" s="27"/>
      <c r="I200" s="27"/>
      <c r="J200" s="27"/>
      <c r="K200" s="27"/>
      <c r="L200" s="27"/>
      <c r="M200" s="27"/>
      <c r="O200" s="26"/>
      <c r="P200" s="8"/>
    </row>
    <row r="201" spans="1:16" ht="24.75" customHeight="1">
      <c r="A201" s="22"/>
      <c r="B201" s="25"/>
      <c r="C201" s="22"/>
      <c r="D201" s="25"/>
      <c r="E201" s="25"/>
      <c r="F201" s="26"/>
      <c r="G201" s="26"/>
      <c r="H201" s="27"/>
      <c r="I201" s="27"/>
      <c r="J201" s="27"/>
      <c r="K201" s="27"/>
      <c r="L201" s="27"/>
      <c r="M201" s="27"/>
      <c r="O201" s="26"/>
      <c r="P201" s="8"/>
    </row>
    <row r="202" spans="1:16" ht="24.75" customHeight="1">
      <c r="A202" s="22"/>
      <c r="B202" s="25"/>
      <c r="C202" s="22"/>
      <c r="D202" s="25"/>
      <c r="E202" s="25"/>
      <c r="F202" s="26"/>
      <c r="G202" s="26"/>
      <c r="H202" s="27"/>
      <c r="I202" s="27"/>
      <c r="J202" s="27"/>
      <c r="K202" s="27"/>
      <c r="L202" s="27"/>
      <c r="M202" s="27"/>
      <c r="O202" s="26"/>
      <c r="P202" s="8"/>
    </row>
    <row r="203" spans="1:16" ht="24.75" customHeight="1">
      <c r="A203" s="22"/>
      <c r="B203" s="25"/>
      <c r="C203" s="22"/>
      <c r="D203" s="25"/>
      <c r="E203" s="25"/>
      <c r="F203" s="26"/>
      <c r="G203" s="26"/>
      <c r="H203" s="27"/>
      <c r="I203" s="27"/>
      <c r="J203" s="27"/>
      <c r="K203" s="27"/>
      <c r="L203" s="27"/>
      <c r="M203" s="27"/>
      <c r="O203" s="26"/>
      <c r="P203" s="8"/>
    </row>
    <row r="204" spans="1:16" ht="24.75" customHeight="1">
      <c r="A204" s="22"/>
      <c r="B204" s="25"/>
      <c r="C204" s="22"/>
      <c r="D204" s="25"/>
      <c r="E204" s="25"/>
      <c r="F204" s="26"/>
      <c r="G204" s="26"/>
      <c r="H204" s="27"/>
      <c r="I204" s="27"/>
      <c r="J204" s="27"/>
      <c r="K204" s="27"/>
      <c r="L204" s="27"/>
      <c r="M204" s="27"/>
      <c r="O204" s="26"/>
      <c r="P204" s="8"/>
    </row>
    <row r="205" spans="1:16" ht="24.75" customHeight="1">
      <c r="A205" s="22"/>
      <c r="B205" s="25"/>
      <c r="C205" s="22"/>
      <c r="D205" s="25"/>
      <c r="E205" s="25"/>
      <c r="F205" s="26"/>
      <c r="G205" s="26"/>
      <c r="H205" s="27"/>
      <c r="I205" s="27"/>
      <c r="J205" s="27"/>
      <c r="K205" s="27"/>
      <c r="L205" s="27"/>
      <c r="M205" s="27"/>
      <c r="O205" s="26"/>
      <c r="P205" s="8"/>
    </row>
    <row r="206" spans="1:16" ht="24.75" customHeight="1">
      <c r="A206" s="22"/>
      <c r="B206" s="25"/>
      <c r="C206" s="22"/>
      <c r="D206" s="25"/>
      <c r="E206" s="25"/>
      <c r="F206" s="26"/>
      <c r="G206" s="26"/>
      <c r="H206" s="27"/>
      <c r="I206" s="27"/>
      <c r="J206" s="27"/>
      <c r="K206" s="27"/>
      <c r="L206" s="27"/>
      <c r="M206" s="27"/>
      <c r="O206" s="26"/>
      <c r="P206" s="8"/>
    </row>
    <row r="207" spans="1:16" ht="24.75" customHeight="1">
      <c r="A207" s="22"/>
      <c r="B207" s="25"/>
      <c r="C207" s="22"/>
      <c r="D207" s="25"/>
      <c r="E207" s="25"/>
      <c r="F207" s="26"/>
      <c r="G207" s="26"/>
      <c r="H207" s="27"/>
      <c r="I207" s="27"/>
      <c r="J207" s="27"/>
      <c r="K207" s="27"/>
      <c r="L207" s="27"/>
      <c r="M207" s="27"/>
      <c r="O207" s="26"/>
      <c r="P207" s="8"/>
    </row>
    <row r="208" spans="1:16" ht="24.75" customHeight="1">
      <c r="A208" s="22"/>
      <c r="B208" s="25"/>
      <c r="C208" s="22"/>
      <c r="D208" s="25"/>
      <c r="E208" s="25"/>
      <c r="F208" s="26"/>
      <c r="G208" s="26"/>
      <c r="H208" s="27"/>
      <c r="I208" s="27"/>
      <c r="J208" s="27"/>
      <c r="K208" s="27"/>
      <c r="L208" s="27"/>
      <c r="M208" s="27"/>
      <c r="O208" s="26"/>
      <c r="P208" s="8"/>
    </row>
    <row r="209" spans="1:16" ht="24.75" customHeight="1">
      <c r="A209" s="22"/>
      <c r="B209" s="25"/>
      <c r="C209" s="22"/>
      <c r="D209" s="25"/>
      <c r="E209" s="25"/>
      <c r="F209" s="26"/>
      <c r="G209" s="26"/>
      <c r="H209" s="27"/>
      <c r="I209" s="27"/>
      <c r="J209" s="27"/>
      <c r="K209" s="27"/>
      <c r="L209" s="27"/>
      <c r="M209" s="27"/>
      <c r="O209" s="26"/>
      <c r="P209" s="8"/>
    </row>
    <row r="210" spans="1:16" ht="24.75" customHeight="1">
      <c r="A210" s="22"/>
      <c r="B210" s="25"/>
      <c r="C210" s="22"/>
      <c r="D210" s="25"/>
      <c r="E210" s="25"/>
      <c r="F210" s="26"/>
      <c r="G210" s="26"/>
      <c r="H210" s="27"/>
      <c r="I210" s="27"/>
      <c r="J210" s="27"/>
      <c r="K210" s="27"/>
      <c r="L210" s="27"/>
      <c r="M210" s="27"/>
      <c r="O210" s="26"/>
      <c r="P210" s="8"/>
    </row>
    <row r="211" spans="1:16" ht="24.75" customHeight="1">
      <c r="A211" s="22"/>
      <c r="B211" s="25"/>
      <c r="C211" s="22"/>
      <c r="D211" s="25"/>
      <c r="E211" s="25"/>
      <c r="F211" s="26"/>
      <c r="G211" s="26"/>
      <c r="H211" s="27"/>
      <c r="I211" s="27"/>
      <c r="J211" s="27"/>
      <c r="K211" s="27"/>
      <c r="L211" s="27"/>
      <c r="M211" s="27"/>
      <c r="O211" s="26"/>
      <c r="P211" s="8"/>
    </row>
    <row r="212" spans="1:16" ht="24.75" customHeight="1">
      <c r="A212" s="22"/>
      <c r="B212" s="25"/>
      <c r="C212" s="22"/>
      <c r="D212" s="25"/>
      <c r="E212" s="25"/>
      <c r="F212" s="26"/>
      <c r="G212" s="26"/>
      <c r="H212" s="27"/>
      <c r="I212" s="27"/>
      <c r="J212" s="27"/>
      <c r="K212" s="27"/>
      <c r="L212" s="27"/>
      <c r="M212" s="27"/>
      <c r="O212" s="26"/>
      <c r="P212" s="8"/>
    </row>
    <row r="213" spans="1:16" ht="24.75" customHeight="1">
      <c r="A213" s="22"/>
      <c r="B213" s="25"/>
      <c r="C213" s="22"/>
      <c r="D213" s="25"/>
      <c r="E213" s="25"/>
      <c r="F213" s="26"/>
      <c r="G213" s="26"/>
      <c r="H213" s="27"/>
      <c r="I213" s="27"/>
      <c r="J213" s="27"/>
      <c r="K213" s="27"/>
      <c r="L213" s="27"/>
      <c r="M213" s="27"/>
      <c r="O213" s="26"/>
      <c r="P213" s="8"/>
    </row>
    <row r="214" spans="1:16" ht="24.75" customHeight="1">
      <c r="A214" s="22"/>
      <c r="B214" s="25"/>
      <c r="C214" s="22"/>
      <c r="D214" s="25"/>
      <c r="E214" s="25"/>
      <c r="F214" s="26"/>
      <c r="G214" s="26"/>
      <c r="H214" s="27"/>
      <c r="I214" s="27"/>
      <c r="J214" s="27"/>
      <c r="K214" s="27"/>
      <c r="L214" s="27"/>
      <c r="M214" s="27"/>
      <c r="O214" s="26"/>
      <c r="P214" s="8"/>
    </row>
    <row r="215" spans="1:16" ht="24.75" customHeight="1">
      <c r="A215" s="22"/>
      <c r="B215" s="25"/>
      <c r="C215" s="22"/>
      <c r="D215" s="25"/>
      <c r="E215" s="25"/>
      <c r="F215" s="26"/>
      <c r="G215" s="26"/>
      <c r="H215" s="27"/>
      <c r="I215" s="27"/>
      <c r="J215" s="27"/>
      <c r="K215" s="27"/>
      <c r="L215" s="27"/>
      <c r="M215" s="27"/>
      <c r="O215" s="26"/>
      <c r="P215" s="8"/>
    </row>
    <row r="216" spans="1:16" ht="24.75" customHeight="1">
      <c r="A216" s="22"/>
      <c r="B216" s="25"/>
      <c r="C216" s="22"/>
      <c r="D216" s="25"/>
      <c r="E216" s="25"/>
      <c r="F216" s="26"/>
      <c r="G216" s="26"/>
      <c r="H216" s="27"/>
      <c r="I216" s="27"/>
      <c r="J216" s="27"/>
      <c r="K216" s="27"/>
      <c r="L216" s="27"/>
      <c r="M216" s="27"/>
      <c r="O216" s="26"/>
      <c r="P216" s="8"/>
    </row>
    <row r="217" spans="1:16" ht="24.75" customHeight="1">
      <c r="A217" s="25"/>
      <c r="B217" s="25"/>
      <c r="C217" s="22"/>
      <c r="D217" s="25"/>
      <c r="E217" s="25"/>
      <c r="F217" s="26"/>
      <c r="G217" s="26"/>
      <c r="H217" s="27"/>
      <c r="I217" s="27"/>
      <c r="J217" s="27"/>
      <c r="K217" s="27"/>
      <c r="L217" s="27"/>
      <c r="M217" s="27"/>
      <c r="O217" s="26"/>
      <c r="P217" s="8"/>
    </row>
    <row r="218" spans="1:16" ht="24.75" customHeight="1">
      <c r="A218" s="25"/>
      <c r="B218" s="25"/>
      <c r="C218" s="22"/>
      <c r="D218" s="25"/>
      <c r="E218" s="25"/>
      <c r="F218" s="26"/>
      <c r="G218" s="26"/>
      <c r="H218" s="27"/>
      <c r="I218" s="27"/>
      <c r="J218" s="27"/>
      <c r="K218" s="27"/>
      <c r="L218" s="27"/>
      <c r="M218" s="27"/>
      <c r="O218" s="26"/>
    </row>
    <row r="219" spans="1:16" ht="24.75" customHeight="1">
      <c r="A219" s="25"/>
      <c r="B219" s="25"/>
      <c r="C219" s="22"/>
      <c r="D219" s="25"/>
      <c r="E219" s="25"/>
      <c r="F219" s="26"/>
      <c r="G219" s="26"/>
      <c r="H219" s="27"/>
      <c r="I219" s="27"/>
      <c r="J219" s="27"/>
      <c r="K219" s="27"/>
      <c r="L219" s="27"/>
      <c r="M219" s="27"/>
      <c r="O219" s="26"/>
    </row>
    <row r="220" spans="1:16" ht="24.75" customHeight="1">
      <c r="A220" s="25"/>
      <c r="B220" s="25"/>
      <c r="C220" s="22"/>
      <c r="D220" s="25"/>
      <c r="E220" s="25"/>
      <c r="F220" s="26"/>
      <c r="G220" s="26"/>
      <c r="H220" s="27"/>
      <c r="I220" s="27"/>
      <c r="J220" s="27"/>
      <c r="K220" s="27"/>
      <c r="L220" s="27"/>
      <c r="M220" s="27"/>
      <c r="O220" s="26"/>
    </row>
    <row r="221" spans="1:16" ht="24.75" customHeight="1">
      <c r="A221" s="25"/>
      <c r="B221" s="25"/>
      <c r="C221" s="22"/>
      <c r="D221" s="25"/>
      <c r="E221" s="25"/>
      <c r="F221" s="26"/>
      <c r="G221" s="26"/>
      <c r="H221" s="27"/>
      <c r="I221" s="27"/>
      <c r="J221" s="27"/>
      <c r="K221" s="27"/>
      <c r="L221" s="27"/>
      <c r="M221" s="27"/>
      <c r="O221" s="26"/>
    </row>
    <row r="222" spans="1:16" ht="24.75" customHeight="1">
      <c r="A222" s="25"/>
      <c r="B222" s="25"/>
      <c r="C222" s="22"/>
      <c r="D222" s="25"/>
      <c r="E222" s="25"/>
      <c r="F222" s="26"/>
      <c r="G222" s="26"/>
      <c r="H222" s="27"/>
      <c r="I222" s="27"/>
      <c r="J222" s="27"/>
      <c r="K222" s="27"/>
      <c r="L222" s="27"/>
      <c r="M222" s="27"/>
      <c r="O222" s="26"/>
    </row>
    <row r="223" spans="1:16" ht="24.75" customHeight="1">
      <c r="A223" s="25"/>
      <c r="B223" s="25"/>
      <c r="C223" s="22"/>
      <c r="D223" s="25"/>
      <c r="E223" s="25"/>
      <c r="F223" s="26"/>
      <c r="G223" s="26"/>
      <c r="H223" s="27"/>
      <c r="I223" s="27"/>
      <c r="J223" s="27"/>
      <c r="K223" s="27"/>
      <c r="L223" s="27"/>
      <c r="M223" s="27"/>
      <c r="O223" s="26"/>
    </row>
    <row r="224" spans="1:16" ht="24.75" customHeight="1">
      <c r="A224" s="25"/>
      <c r="B224" s="25"/>
      <c r="C224" s="22"/>
      <c r="D224" s="25"/>
      <c r="E224" s="25"/>
      <c r="F224" s="26"/>
      <c r="G224" s="26"/>
      <c r="H224" s="27"/>
      <c r="I224" s="27"/>
      <c r="J224" s="27"/>
      <c r="K224" s="27"/>
      <c r="L224" s="27"/>
      <c r="M224" s="27"/>
      <c r="O224" s="26"/>
    </row>
  </sheetData>
  <autoFilter ref="A4:M24">
    <sortState ref="A6:M24">
      <sortCondition ref="A4:A24"/>
    </sortState>
  </autoFilter>
  <mergeCells count="22">
    <mergeCell ref="C3:C4"/>
    <mergeCell ref="B3:B4"/>
    <mergeCell ref="A1:M1"/>
    <mergeCell ref="M3:M4"/>
    <mergeCell ref="F3:F4"/>
    <mergeCell ref="A3:A4"/>
    <mergeCell ref="D3:E3"/>
    <mergeCell ref="H3:I3"/>
    <mergeCell ref="G3:G4"/>
    <mergeCell ref="O3:O4"/>
    <mergeCell ref="AM3:AO4"/>
    <mergeCell ref="T4:V4"/>
    <mergeCell ref="W4:Y4"/>
    <mergeCell ref="Z4:AB4"/>
    <mergeCell ref="AC4:AE4"/>
    <mergeCell ref="AF4:AH4"/>
    <mergeCell ref="AI4:AK4"/>
    <mergeCell ref="P3:P5"/>
    <mergeCell ref="Q3:S4"/>
    <mergeCell ref="T3:AB3"/>
    <mergeCell ref="AC3:AK3"/>
    <mergeCell ref="AL3:AL5"/>
  </mergeCells>
  <phoneticPr fontId="4" type="noConversion"/>
  <printOptions horizontalCentered="1"/>
  <pageMargins left="0.31496062992125984" right="0.23622047244094491" top="0.55118110236220474" bottom="0.39370078740157483" header="0.19685039370078741" footer="0.27559055118110237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AO224"/>
  <sheetViews>
    <sheetView view="pageBreakPreview" zoomScaleNormal="100" zoomScaleSheetLayoutView="100" workbookViewId="0">
      <pane ySplit="4" topLeftCell="A10" activePane="bottomLeft" state="frozen"/>
      <selection activeCell="I15" sqref="I15"/>
      <selection pane="bottomLeft" activeCell="A5" sqref="A5:M24"/>
    </sheetView>
  </sheetViews>
  <sheetFormatPr defaultRowHeight="24.75" customHeight="1"/>
  <cols>
    <col min="1" max="1" width="5.77734375" style="3" customWidth="1"/>
    <col min="2" max="2" width="18.77734375" style="3" customWidth="1"/>
    <col min="3" max="3" width="8.77734375" style="21" customWidth="1"/>
    <col min="4" max="5" width="3.77734375" style="3" customWidth="1"/>
    <col min="6" max="7" width="8.77734375" style="31" customWidth="1"/>
    <col min="8" max="8" width="8.77734375" style="28" customWidth="1"/>
    <col min="9" max="9" width="29.77734375" style="28" customWidth="1"/>
    <col min="10" max="10" width="8.77734375" style="28" customWidth="1"/>
    <col min="11" max="11" width="21.77734375" style="28" customWidth="1"/>
    <col min="12" max="12" width="7.77734375" style="28" customWidth="1"/>
    <col min="13" max="13" width="8.77734375" style="28" customWidth="1"/>
    <col min="14" max="14" width="8.88671875" style="50"/>
    <col min="15" max="15" width="8.77734375" style="40" customWidth="1"/>
    <col min="16" max="16" width="8.77734375" style="10" customWidth="1"/>
    <col min="17" max="17" width="4.77734375" style="10" customWidth="1"/>
    <col min="18" max="18" width="1.77734375" style="10" bestFit="1" customWidth="1"/>
    <col min="19" max="19" width="6.77734375" style="20" customWidth="1"/>
    <col min="20" max="20" width="4.77734375" style="10" customWidth="1"/>
    <col min="21" max="21" width="1.77734375" style="10" bestFit="1" customWidth="1"/>
    <col min="22" max="22" width="6.77734375" style="20" customWidth="1"/>
    <col min="23" max="23" width="4.77734375" style="10" customWidth="1"/>
    <col min="24" max="24" width="1.77734375" style="10" bestFit="1" customWidth="1"/>
    <col min="25" max="25" width="6.77734375" style="20" customWidth="1"/>
    <col min="26" max="26" width="4.77734375" style="10" customWidth="1"/>
    <col min="27" max="27" width="1.77734375" style="10" bestFit="1" customWidth="1"/>
    <col min="28" max="28" width="6.77734375" style="20" customWidth="1"/>
    <col min="29" max="29" width="4.77734375" style="10" customWidth="1"/>
    <col min="30" max="30" width="1.77734375" style="10" bestFit="1" customWidth="1"/>
    <col min="31" max="31" width="6.77734375" style="20" customWidth="1"/>
    <col min="32" max="32" width="4.77734375" style="10" customWidth="1"/>
    <col min="33" max="33" width="1.77734375" style="10" customWidth="1"/>
    <col min="34" max="34" width="6.77734375" style="20" customWidth="1"/>
    <col min="35" max="35" width="4.77734375" style="10" customWidth="1"/>
    <col min="36" max="36" width="1.77734375" style="10" bestFit="1" customWidth="1"/>
    <col min="37" max="37" width="6.77734375" style="20" customWidth="1"/>
    <col min="38" max="38" width="6.77734375" style="10" customWidth="1"/>
    <col min="39" max="39" width="4.77734375" style="10" customWidth="1"/>
    <col min="40" max="40" width="1.77734375" style="10" bestFit="1" customWidth="1"/>
    <col min="41" max="41" width="6.77734375" style="20" customWidth="1"/>
    <col min="42" max="16384" width="8.88671875" style="3"/>
  </cols>
  <sheetData>
    <row r="1" spans="1:41" s="1" customFormat="1" ht="36" customHeight="1">
      <c r="A1" s="136" t="s">
        <v>533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98"/>
      <c r="O1" s="98"/>
      <c r="P1" s="4"/>
      <c r="Q1" s="5"/>
      <c r="R1" s="5"/>
      <c r="S1" s="6"/>
      <c r="T1" s="5"/>
      <c r="U1" s="5"/>
      <c r="V1" s="6"/>
      <c r="W1" s="5"/>
      <c r="X1" s="5"/>
      <c r="Y1" s="6"/>
      <c r="Z1" s="5"/>
      <c r="AA1" s="5"/>
      <c r="AB1" s="6"/>
      <c r="AC1" s="5"/>
      <c r="AD1" s="5"/>
      <c r="AE1" s="6"/>
      <c r="AF1" s="5"/>
      <c r="AG1" s="5"/>
      <c r="AH1" s="6"/>
      <c r="AI1" s="5"/>
      <c r="AJ1" s="5"/>
      <c r="AK1" s="6"/>
      <c r="AL1" s="5"/>
      <c r="AM1" s="5"/>
      <c r="AN1" s="5"/>
      <c r="AO1" s="6"/>
    </row>
    <row r="2" spans="1:41" ht="20.100000000000001" customHeight="1">
      <c r="A2" s="2"/>
      <c r="F2" s="40"/>
      <c r="G2" s="40"/>
      <c r="H2" s="29"/>
      <c r="I2" s="82"/>
      <c r="J2" s="57"/>
      <c r="K2" s="57"/>
      <c r="L2" s="57"/>
      <c r="M2" s="83" t="s">
        <v>535</v>
      </c>
      <c r="P2" s="7"/>
      <c r="Q2" s="8">
        <f>COUNTA(G5:G222)</f>
        <v>0</v>
      </c>
      <c r="R2" s="8"/>
      <c r="S2" s="9">
        <f>SUM(G5:G222)</f>
        <v>0</v>
      </c>
      <c r="T2" s="8"/>
      <c r="U2" s="8"/>
      <c r="V2" s="94"/>
      <c r="W2" s="8"/>
      <c r="X2" s="8"/>
      <c r="Y2" s="94"/>
      <c r="Z2" s="8"/>
      <c r="AA2" s="8"/>
      <c r="AB2" s="94"/>
      <c r="AC2" s="99"/>
      <c r="AD2" s="99"/>
      <c r="AE2" s="99"/>
      <c r="AF2" s="99"/>
      <c r="AG2" s="99"/>
      <c r="AH2" s="99"/>
      <c r="AI2" s="99"/>
      <c r="AJ2" s="99"/>
      <c r="AK2" s="99"/>
      <c r="AL2" s="72"/>
      <c r="AM2" s="8"/>
      <c r="AN2" s="8"/>
      <c r="AO2" s="9"/>
    </row>
    <row r="3" spans="1:41" ht="30" customHeight="1">
      <c r="A3" s="132" t="s">
        <v>657</v>
      </c>
      <c r="B3" s="135" t="s">
        <v>32</v>
      </c>
      <c r="C3" s="134" t="s">
        <v>38</v>
      </c>
      <c r="D3" s="135" t="s">
        <v>10</v>
      </c>
      <c r="E3" s="135"/>
      <c r="F3" s="133" t="s">
        <v>29</v>
      </c>
      <c r="G3" s="133" t="s">
        <v>41</v>
      </c>
      <c r="H3" s="138" t="s">
        <v>13</v>
      </c>
      <c r="I3" s="138"/>
      <c r="J3" s="85" t="s">
        <v>11</v>
      </c>
      <c r="K3" s="85"/>
      <c r="L3" s="85"/>
      <c r="M3" s="138" t="s">
        <v>16</v>
      </c>
      <c r="N3" s="95"/>
      <c r="O3" s="133" t="s">
        <v>658</v>
      </c>
      <c r="P3" s="132" t="s">
        <v>15</v>
      </c>
      <c r="Q3" s="132" t="s">
        <v>42</v>
      </c>
      <c r="R3" s="132"/>
      <c r="S3" s="132"/>
      <c r="T3" s="132" t="s">
        <v>523</v>
      </c>
      <c r="U3" s="132"/>
      <c r="V3" s="132"/>
      <c r="W3" s="132"/>
      <c r="X3" s="132"/>
      <c r="Y3" s="132"/>
      <c r="Z3" s="132"/>
      <c r="AA3" s="132"/>
      <c r="AB3" s="132"/>
      <c r="AC3" s="132" t="s">
        <v>9</v>
      </c>
      <c r="AD3" s="132"/>
      <c r="AE3" s="132"/>
      <c r="AF3" s="132"/>
      <c r="AG3" s="132"/>
      <c r="AH3" s="132"/>
      <c r="AI3" s="132"/>
      <c r="AJ3" s="132"/>
      <c r="AK3" s="132"/>
      <c r="AL3" s="132" t="s">
        <v>16</v>
      </c>
      <c r="AM3" s="132" t="s">
        <v>528</v>
      </c>
      <c r="AN3" s="132"/>
      <c r="AO3" s="132"/>
    </row>
    <row r="4" spans="1:41" ht="30" customHeight="1">
      <c r="A4" s="132"/>
      <c r="B4" s="135"/>
      <c r="C4" s="134"/>
      <c r="D4" s="80" t="s">
        <v>34</v>
      </c>
      <c r="E4" s="80" t="s">
        <v>35</v>
      </c>
      <c r="F4" s="133"/>
      <c r="G4" s="133"/>
      <c r="H4" s="81" t="s">
        <v>14</v>
      </c>
      <c r="I4" s="81" t="s">
        <v>12</v>
      </c>
      <c r="J4" s="81" t="s">
        <v>14</v>
      </c>
      <c r="K4" s="81" t="s">
        <v>27</v>
      </c>
      <c r="L4" s="81" t="s">
        <v>28</v>
      </c>
      <c r="M4" s="138"/>
      <c r="N4" s="95"/>
      <c r="O4" s="133"/>
      <c r="P4" s="132"/>
      <c r="Q4" s="132"/>
      <c r="R4" s="132"/>
      <c r="S4" s="132"/>
      <c r="T4" s="132" t="s">
        <v>55</v>
      </c>
      <c r="U4" s="132"/>
      <c r="V4" s="132"/>
      <c r="W4" s="132" t="s">
        <v>522</v>
      </c>
      <c r="X4" s="132"/>
      <c r="Y4" s="132"/>
      <c r="Z4" s="132" t="s">
        <v>6</v>
      </c>
      <c r="AA4" s="132"/>
      <c r="AB4" s="132"/>
      <c r="AC4" s="132" t="s">
        <v>497</v>
      </c>
      <c r="AD4" s="132"/>
      <c r="AE4" s="132"/>
      <c r="AF4" s="132" t="s">
        <v>519</v>
      </c>
      <c r="AG4" s="132"/>
      <c r="AH4" s="132"/>
      <c r="AI4" s="132" t="s">
        <v>6</v>
      </c>
      <c r="AJ4" s="132"/>
      <c r="AK4" s="132"/>
      <c r="AL4" s="132"/>
      <c r="AM4" s="132"/>
      <c r="AN4" s="132"/>
      <c r="AO4" s="132"/>
    </row>
    <row r="5" spans="1:41" ht="24.95" customHeight="1">
      <c r="A5" s="96"/>
      <c r="B5" s="25"/>
      <c r="C5" s="22"/>
      <c r="D5" s="25"/>
      <c r="E5" s="25"/>
      <c r="F5" s="26"/>
      <c r="G5" s="111"/>
      <c r="H5" s="27"/>
      <c r="I5" s="27"/>
      <c r="J5" s="27"/>
      <c r="K5" s="27"/>
      <c r="L5" s="27"/>
      <c r="M5" s="27"/>
      <c r="N5" s="109">
        <f>F5-G5</f>
        <v>0</v>
      </c>
      <c r="O5" s="26">
        <v>6</v>
      </c>
      <c r="P5" s="132"/>
      <c r="Q5" s="63" t="s">
        <v>17</v>
      </c>
      <c r="R5" s="64" t="s">
        <v>5</v>
      </c>
      <c r="S5" s="65" t="s">
        <v>7</v>
      </c>
      <c r="T5" s="63" t="s">
        <v>17</v>
      </c>
      <c r="U5" s="64" t="s">
        <v>5</v>
      </c>
      <c r="V5" s="65" t="s">
        <v>7</v>
      </c>
      <c r="W5" s="63" t="s">
        <v>17</v>
      </c>
      <c r="X5" s="64" t="s">
        <v>5</v>
      </c>
      <c r="Y5" s="65" t="s">
        <v>7</v>
      </c>
      <c r="Z5" s="63" t="s">
        <v>17</v>
      </c>
      <c r="AA5" s="64" t="s">
        <v>5</v>
      </c>
      <c r="AB5" s="65" t="s">
        <v>7</v>
      </c>
      <c r="AC5" s="63" t="s">
        <v>17</v>
      </c>
      <c r="AD5" s="64" t="s">
        <v>5</v>
      </c>
      <c r="AE5" s="65" t="s">
        <v>7</v>
      </c>
      <c r="AF5" s="63" t="s">
        <v>17</v>
      </c>
      <c r="AG5" s="64" t="s">
        <v>5</v>
      </c>
      <c r="AH5" s="65" t="s">
        <v>7</v>
      </c>
      <c r="AI5" s="63" t="s">
        <v>17</v>
      </c>
      <c r="AJ5" s="64" t="s">
        <v>5</v>
      </c>
      <c r="AK5" s="65" t="s">
        <v>7</v>
      </c>
      <c r="AL5" s="132"/>
      <c r="AM5" s="63" t="s">
        <v>17</v>
      </c>
      <c r="AN5" s="64" t="s">
        <v>5</v>
      </c>
      <c r="AO5" s="65" t="s">
        <v>7</v>
      </c>
    </row>
    <row r="6" spans="1:41" ht="24.95" customHeight="1">
      <c r="A6" s="97"/>
      <c r="B6" s="25"/>
      <c r="C6" s="22"/>
      <c r="D6" s="25"/>
      <c r="E6" s="25"/>
      <c r="F6" s="26"/>
      <c r="G6" s="111"/>
      <c r="H6" s="27"/>
      <c r="I6" s="33"/>
      <c r="J6" s="27"/>
      <c r="K6" s="27"/>
      <c r="L6" s="27"/>
      <c r="M6" s="27"/>
      <c r="N6" s="109">
        <f t="shared" ref="N6:N23" si="0">F6-G6</f>
        <v>0</v>
      </c>
      <c r="O6" s="26">
        <v>76</v>
      </c>
      <c r="P6" s="89" t="s">
        <v>6</v>
      </c>
      <c r="Q6" s="102">
        <f>SUM(Q7:Q26)</f>
        <v>0</v>
      </c>
      <c r="R6" s="108" t="s">
        <v>18</v>
      </c>
      <c r="S6" s="105">
        <f>SUM(S7:S26)</f>
        <v>0</v>
      </c>
      <c r="T6" s="102">
        <f>SUM(T7:T26)</f>
        <v>0</v>
      </c>
      <c r="U6" s="108" t="s">
        <v>18</v>
      </c>
      <c r="V6" s="105">
        <f>SUM(V7:V26)</f>
        <v>0</v>
      </c>
      <c r="W6" s="102">
        <f>SUM(W7:W26)</f>
        <v>0</v>
      </c>
      <c r="X6" s="108" t="s">
        <v>18</v>
      </c>
      <c r="Y6" s="105">
        <f>SUM(Y7:Y26)</f>
        <v>0</v>
      </c>
      <c r="Z6" s="102">
        <f>SUM(Z7:Z26)</f>
        <v>0</v>
      </c>
      <c r="AA6" s="108" t="s">
        <v>18</v>
      </c>
      <c r="AB6" s="105">
        <f>SUM(AB7:AB26)</f>
        <v>0</v>
      </c>
      <c r="AC6" s="102">
        <f>SUM(AC7:AC26)</f>
        <v>0</v>
      </c>
      <c r="AD6" s="108" t="s">
        <v>18</v>
      </c>
      <c r="AE6" s="105">
        <f>SUM(AE7:AE26)</f>
        <v>0</v>
      </c>
      <c r="AF6" s="102">
        <f>SUM(AF7:AF26)</f>
        <v>0</v>
      </c>
      <c r="AG6" s="108" t="s">
        <v>18</v>
      </c>
      <c r="AH6" s="105">
        <f>SUM(AH7:AH26)</f>
        <v>0</v>
      </c>
      <c r="AI6" s="102">
        <f>SUM(AI7:AI26)</f>
        <v>0</v>
      </c>
      <c r="AJ6" s="108" t="s">
        <v>18</v>
      </c>
      <c r="AK6" s="105">
        <f>SUM(AK7:AK26)</f>
        <v>0</v>
      </c>
      <c r="AL6" s="100"/>
      <c r="AM6" s="102">
        <f>SUM(AM7:AM26)</f>
        <v>0</v>
      </c>
      <c r="AN6" s="108" t="s">
        <v>18</v>
      </c>
      <c r="AO6" s="105">
        <f>SUM(AO7:AO26)</f>
        <v>0</v>
      </c>
    </row>
    <row r="7" spans="1:41" ht="24.95" customHeight="1">
      <c r="A7" s="91"/>
      <c r="B7" s="25"/>
      <c r="C7" s="22"/>
      <c r="D7" s="25"/>
      <c r="E7" s="25"/>
      <c r="F7" s="26"/>
      <c r="G7" s="111"/>
      <c r="H7" s="27"/>
      <c r="I7" s="33"/>
      <c r="J7" s="27"/>
      <c r="K7" s="27"/>
      <c r="L7" s="27"/>
      <c r="M7" s="27"/>
      <c r="N7" s="109">
        <f t="shared" si="0"/>
        <v>0</v>
      </c>
      <c r="O7" s="26">
        <v>4</v>
      </c>
      <c r="P7" s="90" t="s">
        <v>0</v>
      </c>
      <c r="Q7" s="103">
        <f t="shared" ref="Q7:Q26" si="1">COUNTIFS($D$5:$D$222,$P7)</f>
        <v>0</v>
      </c>
      <c r="R7" s="37" t="s">
        <v>5</v>
      </c>
      <c r="S7" s="106">
        <f t="shared" ref="S7:S26" si="2">SUMIFS($G$5:$G$222,$D$5:$D$222,$P7)</f>
        <v>0</v>
      </c>
      <c r="T7" s="103">
        <f t="shared" ref="T7:T26" si="3">COUNTIFS($D$5:$D$222,$P7,$H$5:$H$222,"국유지")</f>
        <v>0</v>
      </c>
      <c r="U7" s="37" t="s">
        <v>5</v>
      </c>
      <c r="V7" s="106">
        <f t="shared" ref="V7:V26" si="4">SUMIFS($G$5:$G$222,$D$5:$D$222,$P7,$H$5:$H$222,"국유지")</f>
        <v>0</v>
      </c>
      <c r="W7" s="103">
        <f t="shared" ref="W7:W26" si="5">COUNTIFS($D$5:$D$222,$P7,$H$5:$H$222,"공유지")</f>
        <v>0</v>
      </c>
      <c r="X7" s="37" t="s">
        <v>5</v>
      </c>
      <c r="Y7" s="106">
        <f t="shared" ref="Y7:Y26" si="6">SUMIFS($G$5:$G$222,$D$5:$D$222,$P7,$H$5:$H$222,"공유지")</f>
        <v>0</v>
      </c>
      <c r="Z7" s="103">
        <f>T7+W7</f>
        <v>0</v>
      </c>
      <c r="AA7" s="37" t="s">
        <v>5</v>
      </c>
      <c r="AB7" s="106">
        <f>V7+Y7</f>
        <v>0</v>
      </c>
      <c r="AC7" s="103">
        <f>Q7-Z7-AF7</f>
        <v>0</v>
      </c>
      <c r="AD7" s="37" t="s">
        <v>5</v>
      </c>
      <c r="AE7" s="106">
        <f>S7-AB7-AH7</f>
        <v>0</v>
      </c>
      <c r="AF7" s="103">
        <f t="shared" ref="AF7:AF26" si="7">COUNTIFS($D$5:$D$222,$P7,$H$5:$H$222,"한국농어촌공사")</f>
        <v>0</v>
      </c>
      <c r="AG7" s="37" t="s">
        <v>5</v>
      </c>
      <c r="AH7" s="106">
        <f t="shared" ref="AH7:AH26" si="8">SUMIFS($G$5:$G$222,$D$5:$D$222,$P7,$H$5:$H$222,"한국농어촌공사")</f>
        <v>0</v>
      </c>
      <c r="AI7" s="103">
        <f>AC7+AF7</f>
        <v>0</v>
      </c>
      <c r="AJ7" s="37" t="s">
        <v>5</v>
      </c>
      <c r="AK7" s="106">
        <f>AE7+AH7</f>
        <v>0</v>
      </c>
      <c r="AL7" s="101"/>
      <c r="AM7" s="103">
        <f>Z7+AI7</f>
        <v>0</v>
      </c>
      <c r="AN7" s="37" t="s">
        <v>5</v>
      </c>
      <c r="AO7" s="106">
        <f>AB7+AK7</f>
        <v>0</v>
      </c>
    </row>
    <row r="8" spans="1:41" ht="24.95" customHeight="1">
      <c r="A8" s="91"/>
      <c r="B8" s="25"/>
      <c r="C8" s="22"/>
      <c r="D8" s="25"/>
      <c r="E8" s="25"/>
      <c r="F8" s="26"/>
      <c r="G8" s="111"/>
      <c r="H8" s="27"/>
      <c r="I8" s="33"/>
      <c r="J8" s="27"/>
      <c r="K8" s="27"/>
      <c r="L8" s="27"/>
      <c r="M8" s="27"/>
      <c r="N8" s="109">
        <f t="shared" si="0"/>
        <v>0</v>
      </c>
      <c r="O8" s="26">
        <v>10</v>
      </c>
      <c r="P8" s="90" t="s">
        <v>1</v>
      </c>
      <c r="Q8" s="103">
        <f t="shared" si="1"/>
        <v>0</v>
      </c>
      <c r="R8" s="37" t="s">
        <v>5</v>
      </c>
      <c r="S8" s="106">
        <f t="shared" si="2"/>
        <v>0</v>
      </c>
      <c r="T8" s="103">
        <f t="shared" si="3"/>
        <v>0</v>
      </c>
      <c r="U8" s="37" t="s">
        <v>5</v>
      </c>
      <c r="V8" s="106">
        <f t="shared" si="4"/>
        <v>0</v>
      </c>
      <c r="W8" s="103">
        <f t="shared" si="5"/>
        <v>0</v>
      </c>
      <c r="X8" s="37" t="s">
        <v>5</v>
      </c>
      <c r="Y8" s="106">
        <f t="shared" si="6"/>
        <v>0</v>
      </c>
      <c r="Z8" s="103">
        <f t="shared" ref="Z8:Z26" si="9">T8+W8</f>
        <v>0</v>
      </c>
      <c r="AA8" s="37" t="s">
        <v>5</v>
      </c>
      <c r="AB8" s="106">
        <f t="shared" ref="AB8:AB26" si="10">V8+Y8</f>
        <v>0</v>
      </c>
      <c r="AC8" s="103">
        <f t="shared" ref="AC8:AC26" si="11">Q8-Z8-AF8</f>
        <v>0</v>
      </c>
      <c r="AD8" s="37" t="s">
        <v>5</v>
      </c>
      <c r="AE8" s="106">
        <f t="shared" ref="AE8:AE26" si="12">S8-AB8-AH8</f>
        <v>0</v>
      </c>
      <c r="AF8" s="104">
        <f t="shared" si="7"/>
        <v>0</v>
      </c>
      <c r="AG8" s="37" t="s">
        <v>5</v>
      </c>
      <c r="AH8" s="107">
        <f t="shared" si="8"/>
        <v>0</v>
      </c>
      <c r="AI8" s="103">
        <f t="shared" ref="AI8:AI26" si="13">AC8+AF8</f>
        <v>0</v>
      </c>
      <c r="AJ8" s="37" t="s">
        <v>5</v>
      </c>
      <c r="AK8" s="106">
        <f t="shared" ref="AK8:AK26" si="14">AE8+AH8</f>
        <v>0</v>
      </c>
      <c r="AL8" s="101"/>
      <c r="AM8" s="103">
        <f t="shared" ref="AM8:AM26" si="15">Z8+AI8</f>
        <v>0</v>
      </c>
      <c r="AN8" s="37" t="s">
        <v>5</v>
      </c>
      <c r="AO8" s="106">
        <f t="shared" ref="AO8:AO26" si="16">AB8+AK8</f>
        <v>0</v>
      </c>
    </row>
    <row r="9" spans="1:41" ht="24.95" customHeight="1">
      <c r="A9" s="91"/>
      <c r="B9" s="25"/>
      <c r="C9" s="22"/>
      <c r="D9" s="25"/>
      <c r="E9" s="25"/>
      <c r="F9" s="26"/>
      <c r="G9" s="111"/>
      <c r="H9" s="27"/>
      <c r="I9" s="27"/>
      <c r="J9" s="27"/>
      <c r="K9" s="27"/>
      <c r="L9" s="27"/>
      <c r="M9" s="27"/>
      <c r="N9" s="109">
        <f t="shared" si="0"/>
        <v>0</v>
      </c>
      <c r="O9" s="26">
        <v>45</v>
      </c>
      <c r="P9" s="90" t="s">
        <v>500</v>
      </c>
      <c r="Q9" s="103">
        <f t="shared" si="1"/>
        <v>0</v>
      </c>
      <c r="R9" s="37" t="s">
        <v>5</v>
      </c>
      <c r="S9" s="106">
        <f t="shared" si="2"/>
        <v>0</v>
      </c>
      <c r="T9" s="103">
        <f t="shared" si="3"/>
        <v>0</v>
      </c>
      <c r="U9" s="37" t="s">
        <v>5</v>
      </c>
      <c r="V9" s="106">
        <f t="shared" si="4"/>
        <v>0</v>
      </c>
      <c r="W9" s="103">
        <f t="shared" si="5"/>
        <v>0</v>
      </c>
      <c r="X9" s="37" t="s">
        <v>5</v>
      </c>
      <c r="Y9" s="106">
        <f t="shared" si="6"/>
        <v>0</v>
      </c>
      <c r="Z9" s="103">
        <f t="shared" si="9"/>
        <v>0</v>
      </c>
      <c r="AA9" s="37" t="s">
        <v>5</v>
      </c>
      <c r="AB9" s="106">
        <f t="shared" si="10"/>
        <v>0</v>
      </c>
      <c r="AC9" s="103">
        <f t="shared" si="11"/>
        <v>0</v>
      </c>
      <c r="AD9" s="37" t="s">
        <v>5</v>
      </c>
      <c r="AE9" s="106">
        <f t="shared" si="12"/>
        <v>0</v>
      </c>
      <c r="AF9" s="104">
        <f t="shared" si="7"/>
        <v>0</v>
      </c>
      <c r="AG9" s="37" t="s">
        <v>5</v>
      </c>
      <c r="AH9" s="107">
        <f t="shared" si="8"/>
        <v>0</v>
      </c>
      <c r="AI9" s="103">
        <f t="shared" si="13"/>
        <v>0</v>
      </c>
      <c r="AJ9" s="37" t="s">
        <v>5</v>
      </c>
      <c r="AK9" s="106">
        <f t="shared" si="14"/>
        <v>0</v>
      </c>
      <c r="AL9" s="101"/>
      <c r="AM9" s="103">
        <f t="shared" si="15"/>
        <v>0</v>
      </c>
      <c r="AN9" s="37" t="s">
        <v>5</v>
      </c>
      <c r="AO9" s="106">
        <f t="shared" si="16"/>
        <v>0</v>
      </c>
    </row>
    <row r="10" spans="1:41" ht="24.95" customHeight="1">
      <c r="A10" s="91"/>
      <c r="B10" s="25"/>
      <c r="C10" s="22"/>
      <c r="D10" s="25"/>
      <c r="E10" s="25"/>
      <c r="F10" s="26"/>
      <c r="G10" s="111"/>
      <c r="H10" s="27"/>
      <c r="I10" s="33"/>
      <c r="J10" s="27"/>
      <c r="K10" s="27"/>
      <c r="L10" s="27"/>
      <c r="M10" s="27"/>
      <c r="N10" s="109">
        <f t="shared" si="0"/>
        <v>0</v>
      </c>
      <c r="O10" s="26">
        <v>115</v>
      </c>
      <c r="P10" s="90" t="s">
        <v>501</v>
      </c>
      <c r="Q10" s="103">
        <f t="shared" si="1"/>
        <v>0</v>
      </c>
      <c r="R10" s="37" t="s">
        <v>5</v>
      </c>
      <c r="S10" s="106">
        <f t="shared" si="2"/>
        <v>0</v>
      </c>
      <c r="T10" s="103">
        <f t="shared" si="3"/>
        <v>0</v>
      </c>
      <c r="U10" s="37" t="s">
        <v>5</v>
      </c>
      <c r="V10" s="106">
        <f t="shared" si="4"/>
        <v>0</v>
      </c>
      <c r="W10" s="103">
        <f t="shared" si="5"/>
        <v>0</v>
      </c>
      <c r="X10" s="37" t="s">
        <v>5</v>
      </c>
      <c r="Y10" s="106">
        <f t="shared" si="6"/>
        <v>0</v>
      </c>
      <c r="Z10" s="103">
        <f t="shared" si="9"/>
        <v>0</v>
      </c>
      <c r="AA10" s="37" t="s">
        <v>5</v>
      </c>
      <c r="AB10" s="106">
        <f t="shared" si="10"/>
        <v>0</v>
      </c>
      <c r="AC10" s="103">
        <f t="shared" si="11"/>
        <v>0</v>
      </c>
      <c r="AD10" s="37" t="s">
        <v>5</v>
      </c>
      <c r="AE10" s="106">
        <f t="shared" si="12"/>
        <v>0</v>
      </c>
      <c r="AF10" s="104">
        <f t="shared" si="7"/>
        <v>0</v>
      </c>
      <c r="AG10" s="37" t="s">
        <v>5</v>
      </c>
      <c r="AH10" s="107">
        <f t="shared" si="8"/>
        <v>0</v>
      </c>
      <c r="AI10" s="103">
        <f t="shared" si="13"/>
        <v>0</v>
      </c>
      <c r="AJ10" s="37" t="s">
        <v>5</v>
      </c>
      <c r="AK10" s="106">
        <f t="shared" si="14"/>
        <v>0</v>
      </c>
      <c r="AL10" s="101"/>
      <c r="AM10" s="103">
        <f t="shared" si="15"/>
        <v>0</v>
      </c>
      <c r="AN10" s="37" t="s">
        <v>5</v>
      </c>
      <c r="AO10" s="106">
        <f t="shared" si="16"/>
        <v>0</v>
      </c>
    </row>
    <row r="11" spans="1:41" ht="24.95" customHeight="1">
      <c r="A11" s="91"/>
      <c r="B11" s="25"/>
      <c r="C11" s="22"/>
      <c r="D11" s="25"/>
      <c r="E11" s="25"/>
      <c r="F11" s="26"/>
      <c r="G11" s="111"/>
      <c r="H11" s="27"/>
      <c r="I11" s="32"/>
      <c r="J11" s="27"/>
      <c r="K11" s="27"/>
      <c r="L11" s="27"/>
      <c r="M11" s="27"/>
      <c r="N11" s="109">
        <f t="shared" si="0"/>
        <v>0</v>
      </c>
      <c r="O11" s="26">
        <v>133</v>
      </c>
      <c r="P11" s="90" t="s">
        <v>502</v>
      </c>
      <c r="Q11" s="103">
        <f t="shared" si="1"/>
        <v>0</v>
      </c>
      <c r="R11" s="37" t="s">
        <v>5</v>
      </c>
      <c r="S11" s="106">
        <f t="shared" si="2"/>
        <v>0</v>
      </c>
      <c r="T11" s="103">
        <f t="shared" si="3"/>
        <v>0</v>
      </c>
      <c r="U11" s="37" t="s">
        <v>5</v>
      </c>
      <c r="V11" s="106">
        <f t="shared" si="4"/>
        <v>0</v>
      </c>
      <c r="W11" s="103">
        <f t="shared" si="5"/>
        <v>0</v>
      </c>
      <c r="X11" s="37" t="s">
        <v>5</v>
      </c>
      <c r="Y11" s="106">
        <f t="shared" si="6"/>
        <v>0</v>
      </c>
      <c r="Z11" s="103">
        <f t="shared" si="9"/>
        <v>0</v>
      </c>
      <c r="AA11" s="37" t="s">
        <v>5</v>
      </c>
      <c r="AB11" s="106">
        <f t="shared" si="10"/>
        <v>0</v>
      </c>
      <c r="AC11" s="103">
        <f t="shared" si="11"/>
        <v>0</v>
      </c>
      <c r="AD11" s="37" t="s">
        <v>5</v>
      </c>
      <c r="AE11" s="106">
        <f t="shared" si="12"/>
        <v>0</v>
      </c>
      <c r="AF11" s="104">
        <f t="shared" si="7"/>
        <v>0</v>
      </c>
      <c r="AG11" s="37" t="s">
        <v>5</v>
      </c>
      <c r="AH11" s="107">
        <f t="shared" si="8"/>
        <v>0</v>
      </c>
      <c r="AI11" s="103">
        <f t="shared" si="13"/>
        <v>0</v>
      </c>
      <c r="AJ11" s="37" t="s">
        <v>5</v>
      </c>
      <c r="AK11" s="106">
        <f t="shared" si="14"/>
        <v>0</v>
      </c>
      <c r="AL11" s="101"/>
      <c r="AM11" s="103">
        <f t="shared" si="15"/>
        <v>0</v>
      </c>
      <c r="AN11" s="37" t="s">
        <v>5</v>
      </c>
      <c r="AO11" s="106">
        <f t="shared" si="16"/>
        <v>0</v>
      </c>
    </row>
    <row r="12" spans="1:41" ht="24.95" customHeight="1">
      <c r="A12" s="91"/>
      <c r="B12" s="25"/>
      <c r="C12" s="22"/>
      <c r="D12" s="25"/>
      <c r="E12" s="25"/>
      <c r="F12" s="26"/>
      <c r="G12" s="111"/>
      <c r="H12" s="27"/>
      <c r="I12" s="33"/>
      <c r="J12" s="27"/>
      <c r="K12" s="27"/>
      <c r="L12" s="27"/>
      <c r="M12" s="27"/>
      <c r="N12" s="109">
        <f t="shared" si="0"/>
        <v>0</v>
      </c>
      <c r="O12" s="26">
        <v>12</v>
      </c>
      <c r="P12" s="90" t="s">
        <v>503</v>
      </c>
      <c r="Q12" s="103">
        <f t="shared" si="1"/>
        <v>0</v>
      </c>
      <c r="R12" s="37" t="s">
        <v>5</v>
      </c>
      <c r="S12" s="106">
        <f t="shared" si="2"/>
        <v>0</v>
      </c>
      <c r="T12" s="103">
        <f t="shared" si="3"/>
        <v>0</v>
      </c>
      <c r="U12" s="37" t="s">
        <v>5</v>
      </c>
      <c r="V12" s="106">
        <f t="shared" si="4"/>
        <v>0</v>
      </c>
      <c r="W12" s="103">
        <f t="shared" si="5"/>
        <v>0</v>
      </c>
      <c r="X12" s="37" t="s">
        <v>5</v>
      </c>
      <c r="Y12" s="106">
        <f t="shared" si="6"/>
        <v>0</v>
      </c>
      <c r="Z12" s="103">
        <f t="shared" si="9"/>
        <v>0</v>
      </c>
      <c r="AA12" s="37" t="s">
        <v>5</v>
      </c>
      <c r="AB12" s="106">
        <f>V12+Y12</f>
        <v>0</v>
      </c>
      <c r="AC12" s="103">
        <f t="shared" si="11"/>
        <v>0</v>
      </c>
      <c r="AD12" s="37" t="s">
        <v>5</v>
      </c>
      <c r="AE12" s="106">
        <f t="shared" si="12"/>
        <v>0</v>
      </c>
      <c r="AF12" s="104">
        <f t="shared" si="7"/>
        <v>0</v>
      </c>
      <c r="AG12" s="37" t="s">
        <v>5</v>
      </c>
      <c r="AH12" s="107">
        <f t="shared" si="8"/>
        <v>0</v>
      </c>
      <c r="AI12" s="103">
        <f t="shared" si="13"/>
        <v>0</v>
      </c>
      <c r="AJ12" s="37" t="s">
        <v>5</v>
      </c>
      <c r="AK12" s="106">
        <f t="shared" si="14"/>
        <v>0</v>
      </c>
      <c r="AL12" s="101"/>
      <c r="AM12" s="103">
        <f t="shared" si="15"/>
        <v>0</v>
      </c>
      <c r="AN12" s="37" t="s">
        <v>5</v>
      </c>
      <c r="AO12" s="106">
        <f t="shared" si="16"/>
        <v>0</v>
      </c>
    </row>
    <row r="13" spans="1:41" ht="24.95" customHeight="1">
      <c r="A13" s="91"/>
      <c r="B13" s="25"/>
      <c r="C13" s="22"/>
      <c r="D13" s="25"/>
      <c r="E13" s="25"/>
      <c r="F13" s="26"/>
      <c r="G13" s="111"/>
      <c r="H13" s="27"/>
      <c r="I13" s="33"/>
      <c r="J13" s="27"/>
      <c r="K13" s="27"/>
      <c r="L13" s="27"/>
      <c r="M13" s="27"/>
      <c r="N13" s="109">
        <f t="shared" si="0"/>
        <v>0</v>
      </c>
      <c r="O13" s="26">
        <v>17</v>
      </c>
      <c r="P13" s="90" t="s">
        <v>505</v>
      </c>
      <c r="Q13" s="103">
        <f t="shared" si="1"/>
        <v>0</v>
      </c>
      <c r="R13" s="37" t="s">
        <v>5</v>
      </c>
      <c r="S13" s="106">
        <f t="shared" si="2"/>
        <v>0</v>
      </c>
      <c r="T13" s="103">
        <f t="shared" si="3"/>
        <v>0</v>
      </c>
      <c r="U13" s="37" t="s">
        <v>5</v>
      </c>
      <c r="V13" s="106">
        <f t="shared" si="4"/>
        <v>0</v>
      </c>
      <c r="W13" s="103">
        <f t="shared" si="5"/>
        <v>0</v>
      </c>
      <c r="X13" s="37" t="s">
        <v>5</v>
      </c>
      <c r="Y13" s="106">
        <f t="shared" si="6"/>
        <v>0</v>
      </c>
      <c r="Z13" s="103">
        <f t="shared" si="9"/>
        <v>0</v>
      </c>
      <c r="AA13" s="37" t="s">
        <v>5</v>
      </c>
      <c r="AB13" s="106">
        <f t="shared" si="10"/>
        <v>0</v>
      </c>
      <c r="AC13" s="103">
        <f t="shared" si="11"/>
        <v>0</v>
      </c>
      <c r="AD13" s="37" t="s">
        <v>5</v>
      </c>
      <c r="AE13" s="106">
        <f t="shared" si="12"/>
        <v>0</v>
      </c>
      <c r="AF13" s="104">
        <f t="shared" si="7"/>
        <v>0</v>
      </c>
      <c r="AG13" s="37" t="s">
        <v>5</v>
      </c>
      <c r="AH13" s="107">
        <f t="shared" si="8"/>
        <v>0</v>
      </c>
      <c r="AI13" s="103">
        <f t="shared" si="13"/>
        <v>0</v>
      </c>
      <c r="AJ13" s="37" t="s">
        <v>5</v>
      </c>
      <c r="AK13" s="106">
        <f t="shared" si="14"/>
        <v>0</v>
      </c>
      <c r="AL13" s="101"/>
      <c r="AM13" s="103">
        <f t="shared" si="15"/>
        <v>0</v>
      </c>
      <c r="AN13" s="37" t="s">
        <v>5</v>
      </c>
      <c r="AO13" s="106">
        <f t="shared" si="16"/>
        <v>0</v>
      </c>
    </row>
    <row r="14" spans="1:41" ht="24.95" customHeight="1">
      <c r="A14" s="91"/>
      <c r="B14" s="25"/>
      <c r="C14" s="23"/>
      <c r="D14" s="25"/>
      <c r="E14" s="24"/>
      <c r="F14" s="26"/>
      <c r="G14" s="111"/>
      <c r="H14" s="27"/>
      <c r="I14" s="27"/>
      <c r="J14" s="30"/>
      <c r="K14" s="30"/>
      <c r="L14" s="27"/>
      <c r="M14" s="30"/>
      <c r="N14" s="109">
        <f t="shared" si="0"/>
        <v>0</v>
      </c>
      <c r="O14" s="26">
        <v>19</v>
      </c>
      <c r="P14" s="90" t="s">
        <v>506</v>
      </c>
      <c r="Q14" s="103">
        <f t="shared" si="1"/>
        <v>0</v>
      </c>
      <c r="R14" s="37" t="s">
        <v>5</v>
      </c>
      <c r="S14" s="106">
        <f t="shared" si="2"/>
        <v>0</v>
      </c>
      <c r="T14" s="103">
        <f t="shared" si="3"/>
        <v>0</v>
      </c>
      <c r="U14" s="37" t="s">
        <v>5</v>
      </c>
      <c r="V14" s="106">
        <f t="shared" si="4"/>
        <v>0</v>
      </c>
      <c r="W14" s="103">
        <f t="shared" si="5"/>
        <v>0</v>
      </c>
      <c r="X14" s="37" t="s">
        <v>5</v>
      </c>
      <c r="Y14" s="106">
        <f t="shared" si="6"/>
        <v>0</v>
      </c>
      <c r="Z14" s="103">
        <f t="shared" si="9"/>
        <v>0</v>
      </c>
      <c r="AA14" s="37" t="s">
        <v>5</v>
      </c>
      <c r="AB14" s="106">
        <f t="shared" si="10"/>
        <v>0</v>
      </c>
      <c r="AC14" s="103">
        <f t="shared" si="11"/>
        <v>0</v>
      </c>
      <c r="AD14" s="37" t="s">
        <v>5</v>
      </c>
      <c r="AE14" s="106">
        <f t="shared" si="12"/>
        <v>0</v>
      </c>
      <c r="AF14" s="104">
        <f t="shared" si="7"/>
        <v>0</v>
      </c>
      <c r="AG14" s="37" t="s">
        <v>5</v>
      </c>
      <c r="AH14" s="107">
        <f t="shared" si="8"/>
        <v>0</v>
      </c>
      <c r="AI14" s="103">
        <f t="shared" si="13"/>
        <v>0</v>
      </c>
      <c r="AJ14" s="37" t="s">
        <v>5</v>
      </c>
      <c r="AK14" s="106">
        <f t="shared" si="14"/>
        <v>0</v>
      </c>
      <c r="AL14" s="101"/>
      <c r="AM14" s="103">
        <f t="shared" si="15"/>
        <v>0</v>
      </c>
      <c r="AN14" s="37" t="s">
        <v>5</v>
      </c>
      <c r="AO14" s="106">
        <f t="shared" si="16"/>
        <v>0</v>
      </c>
    </row>
    <row r="15" spans="1:41" ht="24.95" customHeight="1">
      <c r="A15" s="91"/>
      <c r="B15" s="25"/>
      <c r="C15" s="23"/>
      <c r="D15" s="25"/>
      <c r="E15" s="24"/>
      <c r="F15" s="26"/>
      <c r="G15" s="111"/>
      <c r="H15" s="27"/>
      <c r="I15" s="33"/>
      <c r="J15" s="30"/>
      <c r="K15" s="30"/>
      <c r="L15" s="27"/>
      <c r="M15" s="30"/>
      <c r="N15" s="109">
        <f t="shared" si="0"/>
        <v>0</v>
      </c>
      <c r="O15" s="26">
        <v>127</v>
      </c>
      <c r="P15" s="90" t="s">
        <v>507</v>
      </c>
      <c r="Q15" s="103">
        <f t="shared" si="1"/>
        <v>0</v>
      </c>
      <c r="R15" s="37" t="s">
        <v>5</v>
      </c>
      <c r="S15" s="106">
        <f t="shared" si="2"/>
        <v>0</v>
      </c>
      <c r="T15" s="103">
        <f t="shared" si="3"/>
        <v>0</v>
      </c>
      <c r="U15" s="37" t="s">
        <v>5</v>
      </c>
      <c r="V15" s="106">
        <f t="shared" si="4"/>
        <v>0</v>
      </c>
      <c r="W15" s="103">
        <f t="shared" si="5"/>
        <v>0</v>
      </c>
      <c r="X15" s="37" t="s">
        <v>5</v>
      </c>
      <c r="Y15" s="106">
        <f t="shared" si="6"/>
        <v>0</v>
      </c>
      <c r="Z15" s="103">
        <f t="shared" si="9"/>
        <v>0</v>
      </c>
      <c r="AA15" s="37" t="s">
        <v>5</v>
      </c>
      <c r="AB15" s="106">
        <f t="shared" si="10"/>
        <v>0</v>
      </c>
      <c r="AC15" s="103">
        <f t="shared" si="11"/>
        <v>0</v>
      </c>
      <c r="AD15" s="37" t="s">
        <v>5</v>
      </c>
      <c r="AE15" s="106">
        <f t="shared" si="12"/>
        <v>0</v>
      </c>
      <c r="AF15" s="104">
        <f t="shared" si="7"/>
        <v>0</v>
      </c>
      <c r="AG15" s="37" t="s">
        <v>5</v>
      </c>
      <c r="AH15" s="107">
        <f t="shared" si="8"/>
        <v>0</v>
      </c>
      <c r="AI15" s="103">
        <f t="shared" si="13"/>
        <v>0</v>
      </c>
      <c r="AJ15" s="37" t="s">
        <v>5</v>
      </c>
      <c r="AK15" s="106">
        <f t="shared" si="14"/>
        <v>0</v>
      </c>
      <c r="AL15" s="101"/>
      <c r="AM15" s="103">
        <f t="shared" si="15"/>
        <v>0</v>
      </c>
      <c r="AN15" s="37" t="s">
        <v>5</v>
      </c>
      <c r="AO15" s="106">
        <f t="shared" si="16"/>
        <v>0</v>
      </c>
    </row>
    <row r="16" spans="1:41" ht="24.95" customHeight="1">
      <c r="A16" s="91"/>
      <c r="B16" s="25"/>
      <c r="C16" s="23"/>
      <c r="D16" s="24"/>
      <c r="E16" s="24"/>
      <c r="F16" s="26"/>
      <c r="G16" s="111"/>
      <c r="H16" s="27"/>
      <c r="I16" s="27"/>
      <c r="J16" s="30"/>
      <c r="K16" s="30"/>
      <c r="L16" s="27"/>
      <c r="M16" s="30"/>
      <c r="N16" s="109">
        <f t="shared" si="0"/>
        <v>0</v>
      </c>
      <c r="O16" s="26">
        <v>18</v>
      </c>
      <c r="P16" s="90" t="s">
        <v>508</v>
      </c>
      <c r="Q16" s="103">
        <f t="shared" si="1"/>
        <v>0</v>
      </c>
      <c r="R16" s="37" t="s">
        <v>5</v>
      </c>
      <c r="S16" s="106">
        <f t="shared" si="2"/>
        <v>0</v>
      </c>
      <c r="T16" s="103">
        <f t="shared" si="3"/>
        <v>0</v>
      </c>
      <c r="U16" s="37" t="s">
        <v>5</v>
      </c>
      <c r="V16" s="106">
        <f t="shared" si="4"/>
        <v>0</v>
      </c>
      <c r="W16" s="103">
        <f t="shared" si="5"/>
        <v>0</v>
      </c>
      <c r="X16" s="37" t="s">
        <v>5</v>
      </c>
      <c r="Y16" s="106">
        <f t="shared" si="6"/>
        <v>0</v>
      </c>
      <c r="Z16" s="103">
        <f t="shared" si="9"/>
        <v>0</v>
      </c>
      <c r="AA16" s="37" t="s">
        <v>5</v>
      </c>
      <c r="AB16" s="106">
        <f t="shared" si="10"/>
        <v>0</v>
      </c>
      <c r="AC16" s="103">
        <f t="shared" si="11"/>
        <v>0</v>
      </c>
      <c r="AD16" s="37" t="s">
        <v>5</v>
      </c>
      <c r="AE16" s="106">
        <f t="shared" si="12"/>
        <v>0</v>
      </c>
      <c r="AF16" s="104">
        <f t="shared" si="7"/>
        <v>0</v>
      </c>
      <c r="AG16" s="37" t="s">
        <v>5</v>
      </c>
      <c r="AH16" s="107">
        <f t="shared" si="8"/>
        <v>0</v>
      </c>
      <c r="AI16" s="103">
        <f t="shared" si="13"/>
        <v>0</v>
      </c>
      <c r="AJ16" s="37" t="s">
        <v>5</v>
      </c>
      <c r="AK16" s="106">
        <f t="shared" si="14"/>
        <v>0</v>
      </c>
      <c r="AL16" s="101"/>
      <c r="AM16" s="103">
        <f t="shared" si="15"/>
        <v>0</v>
      </c>
      <c r="AN16" s="37" t="s">
        <v>5</v>
      </c>
      <c r="AO16" s="106">
        <f t="shared" si="16"/>
        <v>0</v>
      </c>
    </row>
    <row r="17" spans="1:41" ht="24.95" customHeight="1">
      <c r="A17" s="91"/>
      <c r="B17" s="25"/>
      <c r="C17" s="22"/>
      <c r="D17" s="25"/>
      <c r="E17" s="25"/>
      <c r="F17" s="26"/>
      <c r="G17" s="111"/>
      <c r="H17" s="27"/>
      <c r="I17" s="33"/>
      <c r="J17" s="27"/>
      <c r="K17" s="27"/>
      <c r="L17" s="27"/>
      <c r="M17" s="27"/>
      <c r="N17" s="109">
        <f t="shared" si="0"/>
        <v>0</v>
      </c>
      <c r="O17" s="26">
        <v>153</v>
      </c>
      <c r="P17" s="92" t="s">
        <v>509</v>
      </c>
      <c r="Q17" s="103">
        <f t="shared" si="1"/>
        <v>0</v>
      </c>
      <c r="R17" s="37" t="s">
        <v>5</v>
      </c>
      <c r="S17" s="106">
        <f t="shared" si="2"/>
        <v>0</v>
      </c>
      <c r="T17" s="103">
        <f t="shared" si="3"/>
        <v>0</v>
      </c>
      <c r="U17" s="37" t="s">
        <v>5</v>
      </c>
      <c r="V17" s="106">
        <f t="shared" si="4"/>
        <v>0</v>
      </c>
      <c r="W17" s="103">
        <f t="shared" si="5"/>
        <v>0</v>
      </c>
      <c r="X17" s="37" t="s">
        <v>5</v>
      </c>
      <c r="Y17" s="106">
        <f t="shared" si="6"/>
        <v>0</v>
      </c>
      <c r="Z17" s="103">
        <f t="shared" si="9"/>
        <v>0</v>
      </c>
      <c r="AA17" s="37" t="s">
        <v>5</v>
      </c>
      <c r="AB17" s="106">
        <f t="shared" si="10"/>
        <v>0</v>
      </c>
      <c r="AC17" s="103">
        <f t="shared" si="11"/>
        <v>0</v>
      </c>
      <c r="AD17" s="37" t="s">
        <v>5</v>
      </c>
      <c r="AE17" s="106">
        <f t="shared" si="12"/>
        <v>0</v>
      </c>
      <c r="AF17" s="104">
        <f t="shared" si="7"/>
        <v>0</v>
      </c>
      <c r="AG17" s="37" t="s">
        <v>5</v>
      </c>
      <c r="AH17" s="107">
        <f t="shared" si="8"/>
        <v>0</v>
      </c>
      <c r="AI17" s="103">
        <f t="shared" si="13"/>
        <v>0</v>
      </c>
      <c r="AJ17" s="37" t="s">
        <v>5</v>
      </c>
      <c r="AK17" s="106">
        <f t="shared" si="14"/>
        <v>0</v>
      </c>
      <c r="AL17" s="101"/>
      <c r="AM17" s="103">
        <f t="shared" si="15"/>
        <v>0</v>
      </c>
      <c r="AN17" s="37" t="s">
        <v>5</v>
      </c>
      <c r="AO17" s="106">
        <f t="shared" si="16"/>
        <v>0</v>
      </c>
    </row>
    <row r="18" spans="1:41" ht="24.95" customHeight="1">
      <c r="A18" s="91"/>
      <c r="B18" s="25"/>
      <c r="C18" s="22"/>
      <c r="D18" s="25"/>
      <c r="E18" s="25"/>
      <c r="F18" s="26"/>
      <c r="G18" s="111"/>
      <c r="H18" s="27"/>
      <c r="I18" s="33"/>
      <c r="J18" s="27"/>
      <c r="K18" s="27"/>
      <c r="L18" s="27"/>
      <c r="M18" s="27"/>
      <c r="N18" s="109">
        <f t="shared" si="0"/>
        <v>0</v>
      </c>
      <c r="O18" s="26">
        <v>7</v>
      </c>
      <c r="P18" s="90" t="s">
        <v>510</v>
      </c>
      <c r="Q18" s="103">
        <f t="shared" si="1"/>
        <v>0</v>
      </c>
      <c r="R18" s="37" t="s">
        <v>5</v>
      </c>
      <c r="S18" s="106">
        <f t="shared" si="2"/>
        <v>0</v>
      </c>
      <c r="T18" s="103">
        <f t="shared" si="3"/>
        <v>0</v>
      </c>
      <c r="U18" s="37" t="s">
        <v>5</v>
      </c>
      <c r="V18" s="106">
        <f t="shared" si="4"/>
        <v>0</v>
      </c>
      <c r="W18" s="103">
        <f t="shared" si="5"/>
        <v>0</v>
      </c>
      <c r="X18" s="37" t="s">
        <v>5</v>
      </c>
      <c r="Y18" s="106">
        <f t="shared" si="6"/>
        <v>0</v>
      </c>
      <c r="Z18" s="103">
        <f t="shared" si="9"/>
        <v>0</v>
      </c>
      <c r="AA18" s="37" t="s">
        <v>5</v>
      </c>
      <c r="AB18" s="106">
        <f t="shared" si="10"/>
        <v>0</v>
      </c>
      <c r="AC18" s="103">
        <f t="shared" si="11"/>
        <v>0</v>
      </c>
      <c r="AD18" s="37" t="s">
        <v>5</v>
      </c>
      <c r="AE18" s="106">
        <f t="shared" si="12"/>
        <v>0</v>
      </c>
      <c r="AF18" s="104">
        <f t="shared" si="7"/>
        <v>0</v>
      </c>
      <c r="AG18" s="37" t="s">
        <v>5</v>
      </c>
      <c r="AH18" s="107">
        <f t="shared" si="8"/>
        <v>0</v>
      </c>
      <c r="AI18" s="103">
        <f t="shared" si="13"/>
        <v>0</v>
      </c>
      <c r="AJ18" s="37" t="s">
        <v>5</v>
      </c>
      <c r="AK18" s="106">
        <f t="shared" si="14"/>
        <v>0</v>
      </c>
      <c r="AL18" s="101"/>
      <c r="AM18" s="103">
        <f t="shared" si="15"/>
        <v>0</v>
      </c>
      <c r="AN18" s="37" t="s">
        <v>5</v>
      </c>
      <c r="AO18" s="106">
        <f t="shared" si="16"/>
        <v>0</v>
      </c>
    </row>
    <row r="19" spans="1:41" ht="24.95" customHeight="1">
      <c r="A19" s="91"/>
      <c r="B19" s="25"/>
      <c r="C19" s="22"/>
      <c r="D19" s="25"/>
      <c r="E19" s="25"/>
      <c r="F19" s="26"/>
      <c r="G19" s="111"/>
      <c r="H19" s="27"/>
      <c r="I19" s="33"/>
      <c r="J19" s="27"/>
      <c r="K19" s="27"/>
      <c r="L19" s="27"/>
      <c r="M19" s="27"/>
      <c r="N19" s="109">
        <f t="shared" si="0"/>
        <v>0</v>
      </c>
      <c r="O19" s="26">
        <v>28</v>
      </c>
      <c r="P19" s="90" t="s">
        <v>511</v>
      </c>
      <c r="Q19" s="103">
        <f t="shared" si="1"/>
        <v>0</v>
      </c>
      <c r="R19" s="37" t="s">
        <v>5</v>
      </c>
      <c r="S19" s="106">
        <f t="shared" si="2"/>
        <v>0</v>
      </c>
      <c r="T19" s="103">
        <f t="shared" si="3"/>
        <v>0</v>
      </c>
      <c r="U19" s="37" t="s">
        <v>5</v>
      </c>
      <c r="V19" s="106">
        <f t="shared" si="4"/>
        <v>0</v>
      </c>
      <c r="W19" s="103">
        <f t="shared" si="5"/>
        <v>0</v>
      </c>
      <c r="X19" s="37" t="s">
        <v>5</v>
      </c>
      <c r="Y19" s="106">
        <f t="shared" si="6"/>
        <v>0</v>
      </c>
      <c r="Z19" s="103">
        <f t="shared" si="9"/>
        <v>0</v>
      </c>
      <c r="AA19" s="37" t="s">
        <v>5</v>
      </c>
      <c r="AB19" s="106">
        <f t="shared" si="10"/>
        <v>0</v>
      </c>
      <c r="AC19" s="103">
        <f t="shared" si="11"/>
        <v>0</v>
      </c>
      <c r="AD19" s="37" t="s">
        <v>5</v>
      </c>
      <c r="AE19" s="106">
        <f t="shared" si="12"/>
        <v>0</v>
      </c>
      <c r="AF19" s="104">
        <f t="shared" si="7"/>
        <v>0</v>
      </c>
      <c r="AG19" s="37" t="s">
        <v>5</v>
      </c>
      <c r="AH19" s="107">
        <f t="shared" si="8"/>
        <v>0</v>
      </c>
      <c r="AI19" s="103">
        <f t="shared" si="13"/>
        <v>0</v>
      </c>
      <c r="AJ19" s="37" t="s">
        <v>5</v>
      </c>
      <c r="AK19" s="106">
        <f t="shared" si="14"/>
        <v>0</v>
      </c>
      <c r="AL19" s="101"/>
      <c r="AM19" s="103">
        <f t="shared" si="15"/>
        <v>0</v>
      </c>
      <c r="AN19" s="37" t="s">
        <v>5</v>
      </c>
      <c r="AO19" s="106">
        <f t="shared" si="16"/>
        <v>0</v>
      </c>
    </row>
    <row r="20" spans="1:41" ht="24.95" customHeight="1">
      <c r="A20" s="91"/>
      <c r="B20" s="25"/>
      <c r="C20" s="22"/>
      <c r="D20" s="25"/>
      <c r="E20" s="25"/>
      <c r="F20" s="26"/>
      <c r="G20" s="111"/>
      <c r="H20" s="27"/>
      <c r="I20" s="33"/>
      <c r="J20" s="27"/>
      <c r="K20" s="27"/>
      <c r="L20" s="27"/>
      <c r="M20" s="27"/>
      <c r="N20" s="109">
        <f t="shared" si="0"/>
        <v>0</v>
      </c>
      <c r="O20" s="26">
        <v>13</v>
      </c>
      <c r="P20" s="90" t="s">
        <v>512</v>
      </c>
      <c r="Q20" s="103">
        <f t="shared" si="1"/>
        <v>0</v>
      </c>
      <c r="R20" s="37" t="s">
        <v>5</v>
      </c>
      <c r="S20" s="106">
        <f t="shared" si="2"/>
        <v>0</v>
      </c>
      <c r="T20" s="103">
        <f t="shared" si="3"/>
        <v>0</v>
      </c>
      <c r="U20" s="37" t="s">
        <v>5</v>
      </c>
      <c r="V20" s="106">
        <f t="shared" si="4"/>
        <v>0</v>
      </c>
      <c r="W20" s="103">
        <f t="shared" si="5"/>
        <v>0</v>
      </c>
      <c r="X20" s="37" t="s">
        <v>5</v>
      </c>
      <c r="Y20" s="106">
        <f t="shared" si="6"/>
        <v>0</v>
      </c>
      <c r="Z20" s="103">
        <f t="shared" si="9"/>
        <v>0</v>
      </c>
      <c r="AA20" s="37" t="s">
        <v>5</v>
      </c>
      <c r="AB20" s="106">
        <f t="shared" si="10"/>
        <v>0</v>
      </c>
      <c r="AC20" s="103">
        <f t="shared" si="11"/>
        <v>0</v>
      </c>
      <c r="AD20" s="37" t="s">
        <v>5</v>
      </c>
      <c r="AE20" s="106">
        <f t="shared" si="12"/>
        <v>0</v>
      </c>
      <c r="AF20" s="104">
        <f t="shared" si="7"/>
        <v>0</v>
      </c>
      <c r="AG20" s="37" t="s">
        <v>5</v>
      </c>
      <c r="AH20" s="107">
        <f t="shared" si="8"/>
        <v>0</v>
      </c>
      <c r="AI20" s="103">
        <f t="shared" si="13"/>
        <v>0</v>
      </c>
      <c r="AJ20" s="37" t="s">
        <v>5</v>
      </c>
      <c r="AK20" s="106">
        <f t="shared" si="14"/>
        <v>0</v>
      </c>
      <c r="AL20" s="101"/>
      <c r="AM20" s="103">
        <f t="shared" si="15"/>
        <v>0</v>
      </c>
      <c r="AN20" s="37" t="s">
        <v>5</v>
      </c>
      <c r="AO20" s="106">
        <f t="shared" si="16"/>
        <v>0</v>
      </c>
    </row>
    <row r="21" spans="1:41" ht="24.95" customHeight="1">
      <c r="A21" s="91"/>
      <c r="B21" s="25"/>
      <c r="C21" s="22"/>
      <c r="D21" s="25"/>
      <c r="E21" s="25"/>
      <c r="F21" s="26"/>
      <c r="G21" s="111"/>
      <c r="H21" s="27"/>
      <c r="I21" s="33"/>
      <c r="J21" s="27"/>
      <c r="K21" s="27"/>
      <c r="L21" s="27"/>
      <c r="M21" s="27"/>
      <c r="N21" s="109">
        <f t="shared" si="0"/>
        <v>0</v>
      </c>
      <c r="O21" s="26">
        <v>1385</v>
      </c>
      <c r="P21" s="90" t="s">
        <v>513</v>
      </c>
      <c r="Q21" s="103">
        <f t="shared" si="1"/>
        <v>0</v>
      </c>
      <c r="R21" s="37" t="s">
        <v>5</v>
      </c>
      <c r="S21" s="106">
        <f t="shared" si="2"/>
        <v>0</v>
      </c>
      <c r="T21" s="103">
        <f t="shared" si="3"/>
        <v>0</v>
      </c>
      <c r="U21" s="37" t="s">
        <v>5</v>
      </c>
      <c r="V21" s="106">
        <f t="shared" si="4"/>
        <v>0</v>
      </c>
      <c r="W21" s="103">
        <f t="shared" si="5"/>
        <v>0</v>
      </c>
      <c r="X21" s="37" t="s">
        <v>5</v>
      </c>
      <c r="Y21" s="106">
        <f t="shared" si="6"/>
        <v>0</v>
      </c>
      <c r="Z21" s="103">
        <f t="shared" si="9"/>
        <v>0</v>
      </c>
      <c r="AA21" s="37" t="s">
        <v>5</v>
      </c>
      <c r="AB21" s="106">
        <f t="shared" si="10"/>
        <v>0</v>
      </c>
      <c r="AC21" s="103">
        <f t="shared" si="11"/>
        <v>0</v>
      </c>
      <c r="AD21" s="37" t="s">
        <v>5</v>
      </c>
      <c r="AE21" s="106">
        <f t="shared" si="12"/>
        <v>0</v>
      </c>
      <c r="AF21" s="104">
        <f t="shared" si="7"/>
        <v>0</v>
      </c>
      <c r="AG21" s="37" t="s">
        <v>5</v>
      </c>
      <c r="AH21" s="107">
        <f t="shared" si="8"/>
        <v>0</v>
      </c>
      <c r="AI21" s="103">
        <f t="shared" si="13"/>
        <v>0</v>
      </c>
      <c r="AJ21" s="37" t="s">
        <v>5</v>
      </c>
      <c r="AK21" s="106">
        <f t="shared" si="14"/>
        <v>0</v>
      </c>
      <c r="AL21" s="101"/>
      <c r="AM21" s="103">
        <f t="shared" si="15"/>
        <v>0</v>
      </c>
      <c r="AN21" s="37" t="s">
        <v>5</v>
      </c>
      <c r="AO21" s="106">
        <f t="shared" si="16"/>
        <v>0</v>
      </c>
    </row>
    <row r="22" spans="1:41" ht="24.95" customHeight="1">
      <c r="A22" s="91"/>
      <c r="B22" s="25"/>
      <c r="C22" s="22"/>
      <c r="D22" s="25"/>
      <c r="E22" s="25"/>
      <c r="F22" s="26"/>
      <c r="G22" s="111"/>
      <c r="H22" s="27"/>
      <c r="I22" s="33"/>
      <c r="J22" s="27"/>
      <c r="K22" s="27"/>
      <c r="L22" s="27"/>
      <c r="M22" s="27"/>
      <c r="N22" s="109">
        <f t="shared" si="0"/>
        <v>0</v>
      </c>
      <c r="O22" s="26">
        <v>207</v>
      </c>
      <c r="P22" s="90" t="s">
        <v>514</v>
      </c>
      <c r="Q22" s="103">
        <f t="shared" si="1"/>
        <v>0</v>
      </c>
      <c r="R22" s="37" t="s">
        <v>5</v>
      </c>
      <c r="S22" s="106">
        <f t="shared" si="2"/>
        <v>0</v>
      </c>
      <c r="T22" s="103">
        <f t="shared" si="3"/>
        <v>0</v>
      </c>
      <c r="U22" s="37" t="s">
        <v>5</v>
      </c>
      <c r="V22" s="106">
        <f t="shared" si="4"/>
        <v>0</v>
      </c>
      <c r="W22" s="103">
        <f t="shared" si="5"/>
        <v>0</v>
      </c>
      <c r="X22" s="37" t="s">
        <v>5</v>
      </c>
      <c r="Y22" s="106">
        <f t="shared" si="6"/>
        <v>0</v>
      </c>
      <c r="Z22" s="103">
        <f t="shared" si="9"/>
        <v>0</v>
      </c>
      <c r="AA22" s="37" t="s">
        <v>5</v>
      </c>
      <c r="AB22" s="106">
        <f t="shared" si="10"/>
        <v>0</v>
      </c>
      <c r="AC22" s="103">
        <f t="shared" si="11"/>
        <v>0</v>
      </c>
      <c r="AD22" s="37" t="s">
        <v>5</v>
      </c>
      <c r="AE22" s="106">
        <f t="shared" si="12"/>
        <v>0</v>
      </c>
      <c r="AF22" s="104">
        <f t="shared" si="7"/>
        <v>0</v>
      </c>
      <c r="AG22" s="37" t="s">
        <v>5</v>
      </c>
      <c r="AH22" s="107">
        <f t="shared" si="8"/>
        <v>0</v>
      </c>
      <c r="AI22" s="103">
        <f t="shared" si="13"/>
        <v>0</v>
      </c>
      <c r="AJ22" s="37" t="s">
        <v>5</v>
      </c>
      <c r="AK22" s="106">
        <f t="shared" si="14"/>
        <v>0</v>
      </c>
      <c r="AL22" s="101"/>
      <c r="AM22" s="103">
        <f t="shared" si="15"/>
        <v>0</v>
      </c>
      <c r="AN22" s="37" t="s">
        <v>5</v>
      </c>
      <c r="AO22" s="106">
        <f t="shared" si="16"/>
        <v>0</v>
      </c>
    </row>
    <row r="23" spans="1:41" ht="24.95" customHeight="1">
      <c r="A23" s="91"/>
      <c r="B23" s="25"/>
      <c r="C23" s="22"/>
      <c r="D23" s="25"/>
      <c r="E23" s="25"/>
      <c r="F23" s="26"/>
      <c r="G23" s="111"/>
      <c r="H23" s="27"/>
      <c r="I23" s="33"/>
      <c r="J23" s="27"/>
      <c r="K23" s="27"/>
      <c r="L23" s="27"/>
      <c r="M23" s="27"/>
      <c r="N23" s="109">
        <f t="shared" si="0"/>
        <v>0</v>
      </c>
      <c r="O23" s="26">
        <v>193</v>
      </c>
      <c r="P23" s="93" t="s">
        <v>515</v>
      </c>
      <c r="Q23" s="103">
        <f t="shared" si="1"/>
        <v>0</v>
      </c>
      <c r="R23" s="37" t="s">
        <v>5</v>
      </c>
      <c r="S23" s="106">
        <f t="shared" si="2"/>
        <v>0</v>
      </c>
      <c r="T23" s="103">
        <f t="shared" si="3"/>
        <v>0</v>
      </c>
      <c r="U23" s="37" t="s">
        <v>5</v>
      </c>
      <c r="V23" s="106">
        <f t="shared" si="4"/>
        <v>0</v>
      </c>
      <c r="W23" s="103">
        <f t="shared" si="5"/>
        <v>0</v>
      </c>
      <c r="X23" s="37" t="s">
        <v>5</v>
      </c>
      <c r="Y23" s="106">
        <f t="shared" si="6"/>
        <v>0</v>
      </c>
      <c r="Z23" s="103">
        <f t="shared" si="9"/>
        <v>0</v>
      </c>
      <c r="AA23" s="37" t="s">
        <v>5</v>
      </c>
      <c r="AB23" s="106">
        <f t="shared" si="10"/>
        <v>0</v>
      </c>
      <c r="AC23" s="103">
        <f t="shared" si="11"/>
        <v>0</v>
      </c>
      <c r="AD23" s="37" t="s">
        <v>5</v>
      </c>
      <c r="AE23" s="106">
        <f t="shared" si="12"/>
        <v>0</v>
      </c>
      <c r="AF23" s="104">
        <f t="shared" si="7"/>
        <v>0</v>
      </c>
      <c r="AG23" s="37" t="s">
        <v>5</v>
      </c>
      <c r="AH23" s="107">
        <f t="shared" si="8"/>
        <v>0</v>
      </c>
      <c r="AI23" s="103">
        <f t="shared" si="13"/>
        <v>0</v>
      </c>
      <c r="AJ23" s="37" t="s">
        <v>5</v>
      </c>
      <c r="AK23" s="106">
        <f t="shared" si="14"/>
        <v>0</v>
      </c>
      <c r="AL23" s="101"/>
      <c r="AM23" s="103">
        <f t="shared" si="15"/>
        <v>0</v>
      </c>
      <c r="AN23" s="37" t="s">
        <v>5</v>
      </c>
      <c r="AO23" s="106">
        <f t="shared" si="16"/>
        <v>0</v>
      </c>
    </row>
    <row r="24" spans="1:41" ht="24.95" customHeight="1">
      <c r="A24" s="91"/>
      <c r="B24" s="25"/>
      <c r="C24" s="22"/>
      <c r="D24" s="25"/>
      <c r="E24" s="25"/>
      <c r="F24" s="26"/>
      <c r="G24" s="26"/>
      <c r="H24" s="27"/>
      <c r="I24" s="33"/>
      <c r="J24" s="27"/>
      <c r="K24" s="27"/>
      <c r="L24" s="27"/>
      <c r="M24" s="27"/>
      <c r="N24" s="95"/>
      <c r="O24" s="26"/>
      <c r="P24" s="93" t="s">
        <v>516</v>
      </c>
      <c r="Q24" s="103">
        <f t="shared" si="1"/>
        <v>0</v>
      </c>
      <c r="R24" s="37" t="s">
        <v>5</v>
      </c>
      <c r="S24" s="106">
        <f t="shared" si="2"/>
        <v>0</v>
      </c>
      <c r="T24" s="103">
        <f t="shared" si="3"/>
        <v>0</v>
      </c>
      <c r="U24" s="37" t="s">
        <v>5</v>
      </c>
      <c r="V24" s="106">
        <f t="shared" si="4"/>
        <v>0</v>
      </c>
      <c r="W24" s="103">
        <f t="shared" si="5"/>
        <v>0</v>
      </c>
      <c r="X24" s="37" t="s">
        <v>5</v>
      </c>
      <c r="Y24" s="106">
        <f t="shared" si="6"/>
        <v>0</v>
      </c>
      <c r="Z24" s="103">
        <f t="shared" si="9"/>
        <v>0</v>
      </c>
      <c r="AA24" s="37" t="s">
        <v>5</v>
      </c>
      <c r="AB24" s="106">
        <f t="shared" si="10"/>
        <v>0</v>
      </c>
      <c r="AC24" s="103">
        <f t="shared" si="11"/>
        <v>0</v>
      </c>
      <c r="AD24" s="37" t="s">
        <v>5</v>
      </c>
      <c r="AE24" s="106">
        <f t="shared" si="12"/>
        <v>0</v>
      </c>
      <c r="AF24" s="104">
        <f t="shared" si="7"/>
        <v>0</v>
      </c>
      <c r="AG24" s="37" t="s">
        <v>5</v>
      </c>
      <c r="AH24" s="107">
        <f t="shared" si="8"/>
        <v>0</v>
      </c>
      <c r="AI24" s="103">
        <f t="shared" si="13"/>
        <v>0</v>
      </c>
      <c r="AJ24" s="37" t="s">
        <v>5</v>
      </c>
      <c r="AK24" s="106">
        <f t="shared" si="14"/>
        <v>0</v>
      </c>
      <c r="AL24" s="101"/>
      <c r="AM24" s="103">
        <f t="shared" si="15"/>
        <v>0</v>
      </c>
      <c r="AN24" s="37" t="s">
        <v>5</v>
      </c>
      <c r="AO24" s="106">
        <f t="shared" si="16"/>
        <v>0</v>
      </c>
    </row>
    <row r="25" spans="1:41" ht="24.95" customHeight="1">
      <c r="A25" s="91"/>
      <c r="B25" s="25"/>
      <c r="C25" s="22"/>
      <c r="D25" s="25"/>
      <c r="E25" s="25"/>
      <c r="F25" s="26"/>
      <c r="G25" s="26"/>
      <c r="H25" s="27"/>
      <c r="I25" s="27"/>
      <c r="J25" s="27"/>
      <c r="K25" s="27"/>
      <c r="L25" s="27"/>
      <c r="M25" s="27"/>
      <c r="N25" s="95"/>
      <c r="O25" s="26"/>
      <c r="P25" s="90" t="s">
        <v>517</v>
      </c>
      <c r="Q25" s="103">
        <f t="shared" si="1"/>
        <v>0</v>
      </c>
      <c r="R25" s="37" t="s">
        <v>5</v>
      </c>
      <c r="S25" s="106">
        <f t="shared" si="2"/>
        <v>0</v>
      </c>
      <c r="T25" s="103">
        <f t="shared" si="3"/>
        <v>0</v>
      </c>
      <c r="U25" s="37" t="s">
        <v>5</v>
      </c>
      <c r="V25" s="106">
        <f t="shared" si="4"/>
        <v>0</v>
      </c>
      <c r="W25" s="103">
        <f t="shared" si="5"/>
        <v>0</v>
      </c>
      <c r="X25" s="37" t="s">
        <v>5</v>
      </c>
      <c r="Y25" s="106">
        <f t="shared" si="6"/>
        <v>0</v>
      </c>
      <c r="Z25" s="103">
        <f t="shared" si="9"/>
        <v>0</v>
      </c>
      <c r="AA25" s="37" t="s">
        <v>5</v>
      </c>
      <c r="AB25" s="106">
        <f t="shared" si="10"/>
        <v>0</v>
      </c>
      <c r="AC25" s="103">
        <f t="shared" si="11"/>
        <v>0</v>
      </c>
      <c r="AD25" s="37" t="s">
        <v>5</v>
      </c>
      <c r="AE25" s="106">
        <f t="shared" si="12"/>
        <v>0</v>
      </c>
      <c r="AF25" s="104">
        <f t="shared" si="7"/>
        <v>0</v>
      </c>
      <c r="AG25" s="37" t="s">
        <v>5</v>
      </c>
      <c r="AH25" s="107">
        <f t="shared" si="8"/>
        <v>0</v>
      </c>
      <c r="AI25" s="103">
        <f t="shared" si="13"/>
        <v>0</v>
      </c>
      <c r="AJ25" s="37" t="s">
        <v>5</v>
      </c>
      <c r="AK25" s="106">
        <f t="shared" si="14"/>
        <v>0</v>
      </c>
      <c r="AL25" s="101"/>
      <c r="AM25" s="103">
        <f t="shared" si="15"/>
        <v>0</v>
      </c>
      <c r="AN25" s="37" t="s">
        <v>5</v>
      </c>
      <c r="AO25" s="106">
        <f t="shared" si="16"/>
        <v>0</v>
      </c>
    </row>
    <row r="26" spans="1:41" ht="24.75" customHeight="1">
      <c r="A26" s="91"/>
      <c r="B26" s="25"/>
      <c r="C26" s="22"/>
      <c r="D26" s="25"/>
      <c r="E26" s="25"/>
      <c r="F26" s="26"/>
      <c r="G26" s="26"/>
      <c r="H26" s="27"/>
      <c r="I26" s="27"/>
      <c r="J26" s="27"/>
      <c r="K26" s="27"/>
      <c r="L26" s="27"/>
      <c r="M26" s="27"/>
      <c r="N26" s="95"/>
      <c r="O26" s="26"/>
      <c r="P26" s="90" t="s">
        <v>26</v>
      </c>
      <c r="Q26" s="103">
        <f t="shared" si="1"/>
        <v>0</v>
      </c>
      <c r="R26" s="37" t="s">
        <v>5</v>
      </c>
      <c r="S26" s="106">
        <f t="shared" si="2"/>
        <v>0</v>
      </c>
      <c r="T26" s="103">
        <f t="shared" si="3"/>
        <v>0</v>
      </c>
      <c r="U26" s="37" t="s">
        <v>5</v>
      </c>
      <c r="V26" s="106">
        <f t="shared" si="4"/>
        <v>0</v>
      </c>
      <c r="W26" s="103">
        <f t="shared" si="5"/>
        <v>0</v>
      </c>
      <c r="X26" s="37" t="s">
        <v>5</v>
      </c>
      <c r="Y26" s="106">
        <f t="shared" si="6"/>
        <v>0</v>
      </c>
      <c r="Z26" s="103">
        <f t="shared" si="9"/>
        <v>0</v>
      </c>
      <c r="AA26" s="37" t="s">
        <v>5</v>
      </c>
      <c r="AB26" s="106">
        <f t="shared" si="10"/>
        <v>0</v>
      </c>
      <c r="AC26" s="103">
        <f t="shared" si="11"/>
        <v>0</v>
      </c>
      <c r="AD26" s="37" t="s">
        <v>5</v>
      </c>
      <c r="AE26" s="106">
        <f t="shared" si="12"/>
        <v>0</v>
      </c>
      <c r="AF26" s="104">
        <f t="shared" si="7"/>
        <v>0</v>
      </c>
      <c r="AG26" s="37" t="s">
        <v>5</v>
      </c>
      <c r="AH26" s="107">
        <f t="shared" si="8"/>
        <v>0</v>
      </c>
      <c r="AI26" s="103">
        <f t="shared" si="13"/>
        <v>0</v>
      </c>
      <c r="AJ26" s="37" t="s">
        <v>5</v>
      </c>
      <c r="AK26" s="106">
        <f t="shared" si="14"/>
        <v>0</v>
      </c>
      <c r="AL26" s="101"/>
      <c r="AM26" s="103">
        <f t="shared" si="15"/>
        <v>0</v>
      </c>
      <c r="AN26" s="37" t="s">
        <v>5</v>
      </c>
      <c r="AO26" s="106">
        <f t="shared" si="16"/>
        <v>0</v>
      </c>
    </row>
    <row r="27" spans="1:41" ht="24.75" customHeight="1">
      <c r="A27" s="25"/>
      <c r="B27" s="25"/>
      <c r="C27" s="22"/>
      <c r="D27" s="25"/>
      <c r="E27" s="25"/>
      <c r="F27" s="26"/>
      <c r="G27" s="26"/>
      <c r="H27" s="27"/>
      <c r="I27" s="27"/>
      <c r="J27" s="27"/>
      <c r="K27" s="27"/>
      <c r="L27" s="27"/>
      <c r="M27" s="27"/>
      <c r="O27" s="26"/>
      <c r="P27" s="8"/>
    </row>
    <row r="28" spans="1:41" ht="24.75" customHeight="1">
      <c r="A28" s="25"/>
      <c r="B28" s="25"/>
      <c r="C28" s="22"/>
      <c r="D28" s="25"/>
      <c r="E28" s="25"/>
      <c r="F28" s="26"/>
      <c r="G28" s="26"/>
      <c r="H28" s="27"/>
      <c r="I28" s="27"/>
      <c r="J28" s="27"/>
      <c r="K28" s="27"/>
      <c r="L28" s="27"/>
      <c r="M28" s="27"/>
      <c r="O28" s="26"/>
      <c r="P28" s="8"/>
      <c r="Q28" s="9"/>
      <c r="S28" s="9"/>
      <c r="T28" s="58"/>
      <c r="V28" s="9"/>
      <c r="W28" s="58"/>
      <c r="Y28" s="9"/>
      <c r="Z28" s="58"/>
      <c r="AB28" s="9"/>
      <c r="AE28" s="9"/>
      <c r="AK28" s="9"/>
      <c r="AM28" s="9"/>
      <c r="AO28" s="9"/>
    </row>
    <row r="29" spans="1:41" ht="24.75" customHeight="1">
      <c r="A29" s="25"/>
      <c r="B29" s="25"/>
      <c r="C29" s="22"/>
      <c r="D29" s="25"/>
      <c r="E29" s="25"/>
      <c r="F29" s="26"/>
      <c r="G29" s="26"/>
      <c r="H29" s="27"/>
      <c r="I29" s="27"/>
      <c r="J29" s="27"/>
      <c r="K29" s="27"/>
      <c r="L29" s="27"/>
      <c r="M29" s="27"/>
      <c r="O29" s="26"/>
      <c r="P29" s="8"/>
    </row>
    <row r="30" spans="1:41" ht="24.75" customHeight="1">
      <c r="A30" s="25"/>
      <c r="B30" s="25"/>
      <c r="C30" s="22"/>
      <c r="D30" s="25"/>
      <c r="E30" s="25"/>
      <c r="F30" s="26"/>
      <c r="G30" s="26"/>
      <c r="H30" s="27"/>
      <c r="I30" s="27"/>
      <c r="J30" s="27"/>
      <c r="K30" s="27"/>
      <c r="L30" s="27"/>
      <c r="M30" s="27"/>
      <c r="O30" s="26"/>
      <c r="P30" s="8"/>
    </row>
    <row r="31" spans="1:41" ht="24.75" customHeight="1">
      <c r="A31" s="25"/>
      <c r="B31" s="25"/>
      <c r="C31" s="22"/>
      <c r="D31" s="25"/>
      <c r="E31" s="25"/>
      <c r="F31" s="26"/>
      <c r="G31" s="26"/>
      <c r="H31" s="27"/>
      <c r="I31" s="27"/>
      <c r="J31" s="27"/>
      <c r="K31" s="27"/>
      <c r="L31" s="27"/>
      <c r="M31" s="27"/>
      <c r="O31" s="26"/>
      <c r="P31" s="8"/>
      <c r="S31" s="10"/>
      <c r="AO31" s="10"/>
    </row>
    <row r="32" spans="1:41" ht="24.75" customHeight="1">
      <c r="A32" s="25"/>
      <c r="B32" s="25"/>
      <c r="C32" s="22"/>
      <c r="D32" s="25"/>
      <c r="E32" s="25"/>
      <c r="F32" s="26"/>
      <c r="G32" s="26"/>
      <c r="H32" s="27"/>
      <c r="I32" s="27"/>
      <c r="J32" s="27"/>
      <c r="K32" s="27"/>
      <c r="L32" s="27"/>
      <c r="M32" s="27"/>
      <c r="O32" s="26"/>
      <c r="P32" s="8"/>
      <c r="S32" s="10"/>
      <c r="AO32" s="10"/>
    </row>
    <row r="33" spans="1:41" ht="24.75" customHeight="1">
      <c r="A33" s="25"/>
      <c r="B33" s="25"/>
      <c r="C33" s="22"/>
      <c r="D33" s="25"/>
      <c r="E33" s="25"/>
      <c r="F33" s="26"/>
      <c r="G33" s="26"/>
      <c r="H33" s="27"/>
      <c r="I33" s="27"/>
      <c r="J33" s="27"/>
      <c r="K33" s="27"/>
      <c r="L33" s="27"/>
      <c r="M33" s="27"/>
      <c r="O33" s="26"/>
      <c r="P33" s="8"/>
      <c r="S33" s="10"/>
      <c r="AO33" s="10"/>
    </row>
    <row r="34" spans="1:41" ht="24.75" customHeight="1">
      <c r="A34" s="25"/>
      <c r="B34" s="25"/>
      <c r="C34" s="22"/>
      <c r="D34" s="25"/>
      <c r="E34" s="25"/>
      <c r="F34" s="26"/>
      <c r="G34" s="26"/>
      <c r="H34" s="27"/>
      <c r="I34" s="27"/>
      <c r="J34" s="27"/>
      <c r="K34" s="27"/>
      <c r="L34" s="27"/>
      <c r="M34" s="27"/>
      <c r="O34" s="26"/>
      <c r="P34" s="8"/>
      <c r="S34" s="10"/>
      <c r="AO34" s="10"/>
    </row>
    <row r="35" spans="1:41" ht="24.75" customHeight="1">
      <c r="A35" s="25"/>
      <c r="B35" s="25"/>
      <c r="C35" s="22"/>
      <c r="D35" s="25"/>
      <c r="E35" s="25"/>
      <c r="F35" s="26"/>
      <c r="G35" s="26"/>
      <c r="H35" s="27"/>
      <c r="I35" s="27"/>
      <c r="J35" s="27"/>
      <c r="K35" s="27"/>
      <c r="L35" s="27"/>
      <c r="M35" s="27"/>
      <c r="O35" s="26"/>
      <c r="P35" s="8"/>
      <c r="S35" s="10"/>
      <c r="AO35" s="10"/>
    </row>
    <row r="36" spans="1:41" ht="24.75" customHeight="1">
      <c r="A36" s="25"/>
      <c r="B36" s="25"/>
      <c r="C36" s="22"/>
      <c r="D36" s="25"/>
      <c r="E36" s="25"/>
      <c r="F36" s="26"/>
      <c r="G36" s="26"/>
      <c r="H36" s="27"/>
      <c r="I36" s="27"/>
      <c r="J36" s="27"/>
      <c r="K36" s="27"/>
      <c r="L36" s="27"/>
      <c r="M36" s="27"/>
      <c r="O36" s="26"/>
      <c r="P36" s="8"/>
      <c r="S36" s="10"/>
      <c r="AO36" s="10"/>
    </row>
    <row r="37" spans="1:41" ht="24.75" customHeight="1">
      <c r="A37" s="25"/>
      <c r="B37" s="25"/>
      <c r="C37" s="22"/>
      <c r="D37" s="25"/>
      <c r="E37" s="25"/>
      <c r="F37" s="26"/>
      <c r="G37" s="26"/>
      <c r="H37" s="27"/>
      <c r="I37" s="27"/>
      <c r="J37" s="27"/>
      <c r="K37" s="27"/>
      <c r="L37" s="27"/>
      <c r="M37" s="27"/>
      <c r="O37" s="26"/>
      <c r="P37" s="8"/>
      <c r="S37" s="10"/>
      <c r="AO37" s="10"/>
    </row>
    <row r="38" spans="1:41" ht="24.75" customHeight="1">
      <c r="A38" s="25"/>
      <c r="B38" s="25"/>
      <c r="C38" s="22"/>
      <c r="D38" s="25"/>
      <c r="E38" s="25"/>
      <c r="F38" s="26"/>
      <c r="G38" s="26"/>
      <c r="H38" s="27"/>
      <c r="I38" s="27"/>
      <c r="J38" s="27"/>
      <c r="K38" s="27"/>
      <c r="L38" s="27"/>
      <c r="M38" s="27"/>
      <c r="O38" s="26"/>
      <c r="P38" s="8"/>
      <c r="S38" s="10"/>
      <c r="AO38" s="10"/>
    </row>
    <row r="39" spans="1:41" ht="24.75" customHeight="1">
      <c r="A39" s="25"/>
      <c r="B39" s="25"/>
      <c r="C39" s="22"/>
      <c r="D39" s="25"/>
      <c r="E39" s="25"/>
      <c r="F39" s="26"/>
      <c r="G39" s="26"/>
      <c r="H39" s="27"/>
      <c r="I39" s="27"/>
      <c r="J39" s="27"/>
      <c r="K39" s="27"/>
      <c r="L39" s="27"/>
      <c r="M39" s="27"/>
      <c r="O39" s="26"/>
      <c r="P39" s="8"/>
      <c r="S39" s="10"/>
      <c r="AO39" s="10"/>
    </row>
    <row r="40" spans="1:41" ht="24.75" customHeight="1">
      <c r="A40" s="25"/>
      <c r="B40" s="25"/>
      <c r="C40" s="22"/>
      <c r="D40" s="25"/>
      <c r="E40" s="25"/>
      <c r="F40" s="26"/>
      <c r="G40" s="26"/>
      <c r="H40" s="27"/>
      <c r="I40" s="27"/>
      <c r="J40" s="27"/>
      <c r="K40" s="27"/>
      <c r="L40" s="27"/>
      <c r="M40" s="27"/>
      <c r="O40" s="26"/>
      <c r="P40" s="8"/>
      <c r="S40" s="10"/>
      <c r="AO40" s="10"/>
    </row>
    <row r="41" spans="1:41" ht="24.75" customHeight="1">
      <c r="A41" s="25"/>
      <c r="B41" s="25"/>
      <c r="C41" s="22"/>
      <c r="D41" s="25"/>
      <c r="E41" s="25"/>
      <c r="F41" s="26"/>
      <c r="G41" s="26"/>
      <c r="H41" s="27"/>
      <c r="I41" s="27"/>
      <c r="J41" s="27"/>
      <c r="K41" s="27"/>
      <c r="L41" s="27"/>
      <c r="M41" s="27"/>
      <c r="O41" s="26"/>
      <c r="P41" s="8"/>
      <c r="S41" s="10"/>
      <c r="AO41" s="10"/>
    </row>
    <row r="42" spans="1:41" ht="24.75" customHeight="1">
      <c r="A42" s="25"/>
      <c r="B42" s="25"/>
      <c r="C42" s="22"/>
      <c r="D42" s="25"/>
      <c r="E42" s="25"/>
      <c r="F42" s="26"/>
      <c r="G42" s="26"/>
      <c r="H42" s="27"/>
      <c r="I42" s="27"/>
      <c r="J42" s="27"/>
      <c r="K42" s="27"/>
      <c r="L42" s="27"/>
      <c r="M42" s="27"/>
      <c r="O42" s="26"/>
      <c r="P42" s="8"/>
      <c r="S42" s="10"/>
      <c r="AO42" s="10"/>
    </row>
    <row r="43" spans="1:41" ht="24.75" customHeight="1">
      <c r="A43" s="25"/>
      <c r="B43" s="25"/>
      <c r="C43" s="22"/>
      <c r="D43" s="25"/>
      <c r="E43" s="25"/>
      <c r="F43" s="26"/>
      <c r="G43" s="26"/>
      <c r="H43" s="27"/>
      <c r="I43" s="27"/>
      <c r="J43" s="27"/>
      <c r="K43" s="27"/>
      <c r="L43" s="27"/>
      <c r="M43" s="27"/>
      <c r="O43" s="26"/>
      <c r="P43" s="8"/>
      <c r="S43" s="10"/>
      <c r="AO43" s="10"/>
    </row>
    <row r="44" spans="1:41" ht="24.75" customHeight="1">
      <c r="A44" s="25"/>
      <c r="B44" s="25"/>
      <c r="C44" s="22"/>
      <c r="D44" s="25"/>
      <c r="E44" s="25"/>
      <c r="F44" s="26"/>
      <c r="G44" s="26"/>
      <c r="H44" s="27"/>
      <c r="I44" s="27"/>
      <c r="J44" s="27"/>
      <c r="K44" s="27"/>
      <c r="L44" s="27"/>
      <c r="M44" s="27"/>
      <c r="O44" s="26"/>
      <c r="P44" s="8"/>
      <c r="S44" s="10"/>
      <c r="AO44" s="10"/>
    </row>
    <row r="45" spans="1:41" ht="24.75" customHeight="1">
      <c r="A45" s="25"/>
      <c r="B45" s="25"/>
      <c r="C45" s="22"/>
      <c r="D45" s="25"/>
      <c r="E45" s="25"/>
      <c r="F45" s="26"/>
      <c r="G45" s="26"/>
      <c r="H45" s="27"/>
      <c r="I45" s="27"/>
      <c r="J45" s="27"/>
      <c r="K45" s="27"/>
      <c r="L45" s="27"/>
      <c r="M45" s="27"/>
      <c r="O45" s="26"/>
      <c r="P45" s="8"/>
    </row>
    <row r="46" spans="1:41" ht="24.75" customHeight="1">
      <c r="A46" s="25"/>
      <c r="B46" s="25"/>
      <c r="C46" s="22"/>
      <c r="D46" s="25"/>
      <c r="E46" s="25"/>
      <c r="F46" s="26"/>
      <c r="G46" s="26"/>
      <c r="H46" s="27"/>
      <c r="I46" s="27"/>
      <c r="J46" s="27"/>
      <c r="K46" s="27"/>
      <c r="L46" s="27"/>
      <c r="M46" s="27"/>
      <c r="O46" s="26"/>
      <c r="P46" s="8"/>
    </row>
    <row r="47" spans="1:41" ht="24.75" customHeight="1">
      <c r="A47" s="25"/>
      <c r="B47" s="25"/>
      <c r="C47" s="22"/>
      <c r="D47" s="25"/>
      <c r="E47" s="25"/>
      <c r="F47" s="26"/>
      <c r="G47" s="26"/>
      <c r="H47" s="27"/>
      <c r="I47" s="27"/>
      <c r="J47" s="27"/>
      <c r="K47" s="27"/>
      <c r="L47" s="27"/>
      <c r="M47" s="27"/>
      <c r="O47" s="26"/>
      <c r="P47" s="8"/>
    </row>
    <row r="48" spans="1:41" ht="24.75" customHeight="1">
      <c r="A48" s="25"/>
      <c r="B48" s="25"/>
      <c r="C48" s="22"/>
      <c r="D48" s="25"/>
      <c r="E48" s="25"/>
      <c r="F48" s="26"/>
      <c r="G48" s="26"/>
      <c r="H48" s="27"/>
      <c r="I48" s="27"/>
      <c r="J48" s="27"/>
      <c r="K48" s="27"/>
      <c r="L48" s="27"/>
      <c r="M48" s="27"/>
      <c r="O48" s="26"/>
      <c r="P48" s="8"/>
    </row>
    <row r="49" spans="1:16" ht="24.75" customHeight="1">
      <c r="A49" s="25"/>
      <c r="B49" s="25"/>
      <c r="C49" s="22"/>
      <c r="D49" s="25"/>
      <c r="E49" s="25"/>
      <c r="F49" s="26"/>
      <c r="G49" s="26"/>
      <c r="H49" s="27"/>
      <c r="I49" s="27"/>
      <c r="J49" s="27"/>
      <c r="K49" s="27"/>
      <c r="L49" s="27"/>
      <c r="M49" s="27"/>
      <c r="O49" s="26"/>
      <c r="P49" s="8"/>
    </row>
    <row r="50" spans="1:16" ht="24.75" customHeight="1">
      <c r="A50" s="25"/>
      <c r="B50" s="25"/>
      <c r="C50" s="22"/>
      <c r="D50" s="25"/>
      <c r="E50" s="25"/>
      <c r="F50" s="26"/>
      <c r="G50" s="26"/>
      <c r="H50" s="27"/>
      <c r="I50" s="27"/>
      <c r="J50" s="27"/>
      <c r="K50" s="27"/>
      <c r="L50" s="27"/>
      <c r="M50" s="27"/>
      <c r="O50" s="26"/>
      <c r="P50" s="8"/>
    </row>
    <row r="51" spans="1:16" ht="24.75" customHeight="1">
      <c r="A51" s="25"/>
      <c r="B51" s="25"/>
      <c r="C51" s="22"/>
      <c r="D51" s="25"/>
      <c r="E51" s="25"/>
      <c r="F51" s="26"/>
      <c r="G51" s="26"/>
      <c r="H51" s="27"/>
      <c r="I51" s="27"/>
      <c r="J51" s="27"/>
      <c r="K51" s="27"/>
      <c r="L51" s="27"/>
      <c r="M51" s="27"/>
      <c r="O51" s="26"/>
      <c r="P51" s="8"/>
    </row>
    <row r="52" spans="1:16" ht="24.75" customHeight="1">
      <c r="A52" s="25"/>
      <c r="B52" s="25"/>
      <c r="C52" s="22"/>
      <c r="D52" s="25"/>
      <c r="E52" s="25"/>
      <c r="F52" s="26"/>
      <c r="G52" s="26"/>
      <c r="H52" s="27"/>
      <c r="I52" s="27"/>
      <c r="J52" s="27"/>
      <c r="K52" s="27"/>
      <c r="L52" s="27"/>
      <c r="M52" s="27"/>
      <c r="O52" s="26"/>
      <c r="P52" s="8"/>
    </row>
    <row r="53" spans="1:16" ht="24.75" customHeight="1">
      <c r="A53" s="25"/>
      <c r="B53" s="25"/>
      <c r="C53" s="22"/>
      <c r="D53" s="25"/>
      <c r="E53" s="25"/>
      <c r="F53" s="26"/>
      <c r="G53" s="26"/>
      <c r="H53" s="27"/>
      <c r="I53" s="27"/>
      <c r="J53" s="27"/>
      <c r="K53" s="27"/>
      <c r="L53" s="27"/>
      <c r="M53" s="27"/>
      <c r="O53" s="26"/>
      <c r="P53" s="8"/>
    </row>
    <row r="54" spans="1:16" ht="24.75" customHeight="1">
      <c r="A54" s="25"/>
      <c r="B54" s="25"/>
      <c r="C54" s="22"/>
      <c r="D54" s="25"/>
      <c r="E54" s="25"/>
      <c r="F54" s="26"/>
      <c r="G54" s="26"/>
      <c r="H54" s="27"/>
      <c r="I54" s="27"/>
      <c r="J54" s="27"/>
      <c r="K54" s="27"/>
      <c r="L54" s="27"/>
      <c r="M54" s="27"/>
      <c r="O54" s="26"/>
      <c r="P54" s="8"/>
    </row>
    <row r="55" spans="1:16" ht="24.75" customHeight="1">
      <c r="A55" s="25"/>
      <c r="B55" s="25"/>
      <c r="C55" s="22"/>
      <c r="D55" s="25"/>
      <c r="E55" s="25"/>
      <c r="F55" s="26"/>
      <c r="G55" s="26"/>
      <c r="H55" s="27"/>
      <c r="I55" s="27"/>
      <c r="J55" s="27"/>
      <c r="K55" s="27"/>
      <c r="L55" s="27"/>
      <c r="M55" s="27"/>
      <c r="O55" s="26"/>
      <c r="P55" s="8"/>
    </row>
    <row r="56" spans="1:16" ht="24.75" customHeight="1">
      <c r="A56" s="25"/>
      <c r="B56" s="25"/>
      <c r="C56" s="22"/>
      <c r="D56" s="25"/>
      <c r="E56" s="25"/>
      <c r="F56" s="26"/>
      <c r="G56" s="26"/>
      <c r="H56" s="27"/>
      <c r="I56" s="27"/>
      <c r="J56" s="27"/>
      <c r="K56" s="27"/>
      <c r="L56" s="27"/>
      <c r="M56" s="27"/>
      <c r="O56" s="26"/>
      <c r="P56" s="8"/>
    </row>
    <row r="57" spans="1:16" ht="24.75" customHeight="1">
      <c r="A57" s="25"/>
      <c r="B57" s="25"/>
      <c r="C57" s="22"/>
      <c r="D57" s="25"/>
      <c r="E57" s="25"/>
      <c r="F57" s="26"/>
      <c r="G57" s="26"/>
      <c r="H57" s="27"/>
      <c r="I57" s="27"/>
      <c r="J57" s="27"/>
      <c r="K57" s="27"/>
      <c r="L57" s="27"/>
      <c r="M57" s="27"/>
      <c r="O57" s="26"/>
      <c r="P57" s="8"/>
    </row>
    <row r="58" spans="1:16" ht="24.75" customHeight="1">
      <c r="A58" s="25"/>
      <c r="B58" s="25"/>
      <c r="C58" s="22"/>
      <c r="D58" s="25"/>
      <c r="E58" s="25"/>
      <c r="F58" s="26"/>
      <c r="G58" s="26"/>
      <c r="H58" s="27"/>
      <c r="I58" s="27"/>
      <c r="J58" s="27"/>
      <c r="K58" s="27"/>
      <c r="L58" s="27"/>
      <c r="M58" s="27"/>
      <c r="O58" s="26"/>
      <c r="P58" s="8"/>
    </row>
    <row r="59" spans="1:16" ht="24.75" customHeight="1">
      <c r="A59" s="25"/>
      <c r="B59" s="25"/>
      <c r="C59" s="22"/>
      <c r="D59" s="25"/>
      <c r="E59" s="25"/>
      <c r="F59" s="26"/>
      <c r="G59" s="26"/>
      <c r="H59" s="27"/>
      <c r="I59" s="27"/>
      <c r="J59" s="27"/>
      <c r="K59" s="27"/>
      <c r="L59" s="27"/>
      <c r="M59" s="27"/>
      <c r="O59" s="26"/>
      <c r="P59" s="8"/>
    </row>
    <row r="60" spans="1:16" ht="24.75" customHeight="1">
      <c r="A60" s="25"/>
      <c r="B60" s="25"/>
      <c r="C60" s="22"/>
      <c r="D60" s="25"/>
      <c r="E60" s="25"/>
      <c r="F60" s="26"/>
      <c r="G60" s="26"/>
      <c r="H60" s="27"/>
      <c r="I60" s="27"/>
      <c r="J60" s="27"/>
      <c r="K60" s="27"/>
      <c r="L60" s="27"/>
      <c r="M60" s="27"/>
      <c r="O60" s="26"/>
      <c r="P60" s="8"/>
    </row>
    <row r="61" spans="1:16" ht="24.75" customHeight="1">
      <c r="A61" s="25"/>
      <c r="B61" s="25"/>
      <c r="C61" s="22"/>
      <c r="D61" s="25"/>
      <c r="E61" s="25"/>
      <c r="F61" s="26"/>
      <c r="G61" s="26"/>
      <c r="H61" s="27"/>
      <c r="I61" s="27"/>
      <c r="J61" s="27"/>
      <c r="K61" s="27"/>
      <c r="L61" s="27"/>
      <c r="M61" s="27"/>
      <c r="O61" s="26"/>
      <c r="P61" s="8"/>
    </row>
    <row r="62" spans="1:16" ht="24.75" customHeight="1">
      <c r="A62" s="25"/>
      <c r="B62" s="25"/>
      <c r="C62" s="22"/>
      <c r="D62" s="25"/>
      <c r="E62" s="25"/>
      <c r="F62" s="26"/>
      <c r="G62" s="26"/>
      <c r="H62" s="27"/>
      <c r="I62" s="27"/>
      <c r="J62" s="27"/>
      <c r="K62" s="27"/>
      <c r="L62" s="27"/>
      <c r="M62" s="27"/>
      <c r="O62" s="26"/>
      <c r="P62" s="8"/>
    </row>
    <row r="63" spans="1:16" ht="24.75" customHeight="1">
      <c r="A63" s="25"/>
      <c r="B63" s="25"/>
      <c r="C63" s="22"/>
      <c r="D63" s="25"/>
      <c r="E63" s="25"/>
      <c r="F63" s="26"/>
      <c r="G63" s="26"/>
      <c r="H63" s="27"/>
      <c r="I63" s="27"/>
      <c r="J63" s="27"/>
      <c r="K63" s="27"/>
      <c r="L63" s="27"/>
      <c r="M63" s="27"/>
      <c r="O63" s="26"/>
      <c r="P63" s="8"/>
    </row>
    <row r="64" spans="1:16" ht="24.75" customHeight="1">
      <c r="A64" s="25"/>
      <c r="B64" s="25"/>
      <c r="C64" s="22"/>
      <c r="D64" s="25"/>
      <c r="E64" s="25"/>
      <c r="F64" s="26"/>
      <c r="G64" s="26"/>
      <c r="H64" s="27"/>
      <c r="I64" s="27"/>
      <c r="J64" s="27"/>
      <c r="K64" s="27"/>
      <c r="L64" s="27"/>
      <c r="M64" s="27"/>
      <c r="O64" s="26"/>
      <c r="P64" s="8"/>
    </row>
    <row r="65" spans="1:16" ht="24.75" customHeight="1">
      <c r="A65" s="25"/>
      <c r="B65" s="25"/>
      <c r="C65" s="22"/>
      <c r="D65" s="25"/>
      <c r="E65" s="25"/>
      <c r="F65" s="26"/>
      <c r="G65" s="26"/>
      <c r="H65" s="27"/>
      <c r="I65" s="27"/>
      <c r="J65" s="27"/>
      <c r="K65" s="27"/>
      <c r="L65" s="27"/>
      <c r="M65" s="27"/>
      <c r="O65" s="26"/>
      <c r="P65" s="8"/>
    </row>
    <row r="66" spans="1:16" ht="24.75" customHeight="1">
      <c r="A66" s="25"/>
      <c r="B66" s="25"/>
      <c r="C66" s="22"/>
      <c r="D66" s="25"/>
      <c r="E66" s="25"/>
      <c r="F66" s="26"/>
      <c r="G66" s="26"/>
      <c r="H66" s="27"/>
      <c r="I66" s="27"/>
      <c r="J66" s="27"/>
      <c r="K66" s="27"/>
      <c r="L66" s="27"/>
      <c r="M66" s="27"/>
      <c r="O66" s="26"/>
      <c r="P66" s="8"/>
    </row>
    <row r="67" spans="1:16" ht="24.75" customHeight="1">
      <c r="A67" s="25"/>
      <c r="B67" s="25"/>
      <c r="C67" s="22"/>
      <c r="D67" s="25"/>
      <c r="E67" s="25"/>
      <c r="F67" s="26"/>
      <c r="G67" s="26"/>
      <c r="H67" s="27"/>
      <c r="I67" s="27"/>
      <c r="J67" s="27"/>
      <c r="K67" s="27"/>
      <c r="L67" s="27"/>
      <c r="M67" s="27"/>
      <c r="O67" s="26"/>
      <c r="P67" s="8"/>
    </row>
    <row r="68" spans="1:16" ht="24.75" customHeight="1">
      <c r="A68" s="25"/>
      <c r="B68" s="25"/>
      <c r="C68" s="22"/>
      <c r="D68" s="25"/>
      <c r="E68" s="25"/>
      <c r="F68" s="26"/>
      <c r="G68" s="26"/>
      <c r="H68" s="27"/>
      <c r="I68" s="27"/>
      <c r="J68" s="27"/>
      <c r="K68" s="27"/>
      <c r="L68" s="27"/>
      <c r="M68" s="27"/>
      <c r="O68" s="26"/>
      <c r="P68" s="8"/>
    </row>
    <row r="69" spans="1:16" ht="24.75" customHeight="1">
      <c r="A69" s="25"/>
      <c r="B69" s="25"/>
      <c r="C69" s="22"/>
      <c r="D69" s="25"/>
      <c r="E69" s="25"/>
      <c r="F69" s="26"/>
      <c r="G69" s="26"/>
      <c r="H69" s="27"/>
      <c r="I69" s="27"/>
      <c r="J69" s="27"/>
      <c r="K69" s="27"/>
      <c r="L69" s="27"/>
      <c r="M69" s="27"/>
      <c r="O69" s="26"/>
      <c r="P69" s="8"/>
    </row>
    <row r="70" spans="1:16" ht="24.75" customHeight="1">
      <c r="A70" s="25"/>
      <c r="B70" s="25"/>
      <c r="C70" s="22"/>
      <c r="D70" s="25"/>
      <c r="E70" s="25"/>
      <c r="F70" s="26"/>
      <c r="G70" s="26"/>
      <c r="H70" s="27"/>
      <c r="I70" s="27"/>
      <c r="J70" s="27"/>
      <c r="K70" s="27"/>
      <c r="L70" s="27"/>
      <c r="M70" s="27"/>
      <c r="O70" s="26"/>
      <c r="P70" s="8"/>
    </row>
    <row r="71" spans="1:16" ht="24.75" customHeight="1">
      <c r="A71" s="25"/>
      <c r="B71" s="25"/>
      <c r="C71" s="22"/>
      <c r="D71" s="25"/>
      <c r="E71" s="25"/>
      <c r="F71" s="26"/>
      <c r="G71" s="26"/>
      <c r="H71" s="27"/>
      <c r="I71" s="27"/>
      <c r="J71" s="27"/>
      <c r="K71" s="27"/>
      <c r="L71" s="27"/>
      <c r="M71" s="27"/>
      <c r="O71" s="26"/>
      <c r="P71" s="8"/>
    </row>
    <row r="72" spans="1:16" ht="24.75" customHeight="1">
      <c r="A72" s="25"/>
      <c r="B72" s="25"/>
      <c r="C72" s="22"/>
      <c r="D72" s="25"/>
      <c r="E72" s="25"/>
      <c r="F72" s="26"/>
      <c r="G72" s="26"/>
      <c r="H72" s="27"/>
      <c r="I72" s="27"/>
      <c r="J72" s="27"/>
      <c r="K72" s="27"/>
      <c r="L72" s="27"/>
      <c r="M72" s="27"/>
      <c r="O72" s="26"/>
      <c r="P72" s="8"/>
    </row>
    <row r="73" spans="1:16" ht="24.75" customHeight="1">
      <c r="A73" s="25"/>
      <c r="B73" s="25"/>
      <c r="C73" s="22"/>
      <c r="D73" s="25"/>
      <c r="E73" s="25"/>
      <c r="F73" s="26"/>
      <c r="G73" s="26"/>
      <c r="H73" s="27"/>
      <c r="I73" s="27"/>
      <c r="J73" s="27"/>
      <c r="K73" s="27"/>
      <c r="L73" s="27"/>
      <c r="M73" s="27"/>
      <c r="O73" s="26"/>
      <c r="P73" s="8"/>
    </row>
    <row r="74" spans="1:16" ht="24.75" customHeight="1">
      <c r="A74" s="25"/>
      <c r="B74" s="25"/>
      <c r="C74" s="22"/>
      <c r="D74" s="25"/>
      <c r="E74" s="25"/>
      <c r="F74" s="26"/>
      <c r="G74" s="26"/>
      <c r="H74" s="27"/>
      <c r="I74" s="27"/>
      <c r="J74" s="27"/>
      <c r="K74" s="27"/>
      <c r="L74" s="27"/>
      <c r="M74" s="27"/>
      <c r="O74" s="26"/>
      <c r="P74" s="8"/>
    </row>
    <row r="75" spans="1:16" ht="24.75" customHeight="1">
      <c r="A75" s="25"/>
      <c r="B75" s="25"/>
      <c r="C75" s="22"/>
      <c r="D75" s="25"/>
      <c r="E75" s="25"/>
      <c r="F75" s="26"/>
      <c r="G75" s="26"/>
      <c r="H75" s="27"/>
      <c r="I75" s="27"/>
      <c r="J75" s="27"/>
      <c r="K75" s="27"/>
      <c r="L75" s="27"/>
      <c r="M75" s="27"/>
      <c r="O75" s="26"/>
      <c r="P75" s="8"/>
    </row>
    <row r="76" spans="1:16" ht="24.75" customHeight="1">
      <c r="A76" s="25"/>
      <c r="B76" s="25"/>
      <c r="C76" s="22"/>
      <c r="D76" s="25"/>
      <c r="E76" s="25"/>
      <c r="F76" s="26"/>
      <c r="G76" s="26"/>
      <c r="H76" s="27"/>
      <c r="I76" s="27"/>
      <c r="J76" s="27"/>
      <c r="K76" s="27"/>
      <c r="L76" s="27"/>
      <c r="M76" s="27"/>
      <c r="O76" s="26"/>
      <c r="P76" s="8"/>
    </row>
    <row r="77" spans="1:16" ht="24.75" customHeight="1">
      <c r="A77" s="25"/>
      <c r="B77" s="25"/>
      <c r="C77" s="22"/>
      <c r="D77" s="25"/>
      <c r="E77" s="25"/>
      <c r="F77" s="26"/>
      <c r="G77" s="26"/>
      <c r="H77" s="27"/>
      <c r="I77" s="27"/>
      <c r="J77" s="27"/>
      <c r="K77" s="27"/>
      <c r="L77" s="27"/>
      <c r="M77" s="27"/>
      <c r="O77" s="26"/>
      <c r="P77" s="8"/>
    </row>
    <row r="78" spans="1:16" ht="24.75" customHeight="1">
      <c r="A78" s="25"/>
      <c r="B78" s="25"/>
      <c r="C78" s="22"/>
      <c r="D78" s="25"/>
      <c r="E78" s="25"/>
      <c r="F78" s="26"/>
      <c r="G78" s="26"/>
      <c r="H78" s="27"/>
      <c r="I78" s="27"/>
      <c r="J78" s="27"/>
      <c r="K78" s="27"/>
      <c r="L78" s="27"/>
      <c r="M78" s="27"/>
      <c r="O78" s="26"/>
      <c r="P78" s="8"/>
    </row>
    <row r="79" spans="1:16" ht="24.75" customHeight="1">
      <c r="A79" s="25"/>
      <c r="B79" s="25"/>
      <c r="C79" s="22"/>
      <c r="D79" s="25"/>
      <c r="E79" s="25"/>
      <c r="F79" s="26"/>
      <c r="G79" s="26"/>
      <c r="H79" s="27"/>
      <c r="I79" s="27"/>
      <c r="J79" s="27"/>
      <c r="K79" s="27"/>
      <c r="L79" s="27"/>
      <c r="M79" s="27"/>
      <c r="O79" s="26"/>
      <c r="P79" s="8"/>
    </row>
    <row r="80" spans="1:16" ht="24.75" customHeight="1">
      <c r="A80" s="25"/>
      <c r="B80" s="25"/>
      <c r="C80" s="22"/>
      <c r="D80" s="25"/>
      <c r="E80" s="25"/>
      <c r="F80" s="26"/>
      <c r="G80" s="26"/>
      <c r="H80" s="27"/>
      <c r="I80" s="27"/>
      <c r="J80" s="27"/>
      <c r="K80" s="27"/>
      <c r="L80" s="27"/>
      <c r="M80" s="27"/>
      <c r="O80" s="26"/>
      <c r="P80" s="8"/>
    </row>
    <row r="81" spans="1:16" ht="24.75" customHeight="1">
      <c r="A81" s="25"/>
      <c r="B81" s="25"/>
      <c r="C81" s="22"/>
      <c r="D81" s="25"/>
      <c r="E81" s="25"/>
      <c r="F81" s="26"/>
      <c r="G81" s="26"/>
      <c r="H81" s="27"/>
      <c r="I81" s="27"/>
      <c r="J81" s="27"/>
      <c r="K81" s="27"/>
      <c r="L81" s="27"/>
      <c r="M81" s="27"/>
      <c r="O81" s="26"/>
      <c r="P81" s="8"/>
    </row>
    <row r="82" spans="1:16" ht="24.75" customHeight="1">
      <c r="A82" s="25"/>
      <c r="B82" s="25"/>
      <c r="C82" s="22"/>
      <c r="D82" s="25"/>
      <c r="E82" s="25"/>
      <c r="F82" s="26"/>
      <c r="G82" s="26"/>
      <c r="H82" s="27"/>
      <c r="I82" s="27"/>
      <c r="J82" s="27"/>
      <c r="K82" s="27"/>
      <c r="L82" s="27"/>
      <c r="M82" s="27"/>
      <c r="O82" s="26"/>
      <c r="P82" s="8"/>
    </row>
    <row r="83" spans="1:16" ht="24.75" customHeight="1">
      <c r="A83" s="25"/>
      <c r="B83" s="25"/>
      <c r="C83" s="22"/>
      <c r="D83" s="25"/>
      <c r="E83" s="25"/>
      <c r="F83" s="26"/>
      <c r="G83" s="26"/>
      <c r="H83" s="27"/>
      <c r="I83" s="27"/>
      <c r="J83" s="27"/>
      <c r="K83" s="27"/>
      <c r="L83" s="27"/>
      <c r="M83" s="27"/>
      <c r="O83" s="26"/>
      <c r="P83" s="8"/>
    </row>
    <row r="84" spans="1:16" ht="24.75" customHeight="1">
      <c r="A84" s="25"/>
      <c r="B84" s="25"/>
      <c r="C84" s="22"/>
      <c r="D84" s="25"/>
      <c r="E84" s="25"/>
      <c r="F84" s="26"/>
      <c r="G84" s="26"/>
      <c r="H84" s="27"/>
      <c r="I84" s="27"/>
      <c r="J84" s="27"/>
      <c r="K84" s="27"/>
      <c r="L84" s="27"/>
      <c r="M84" s="27"/>
      <c r="O84" s="26"/>
      <c r="P84" s="8"/>
    </row>
    <row r="85" spans="1:16" ht="24.75" customHeight="1">
      <c r="A85" s="25"/>
      <c r="B85" s="25"/>
      <c r="C85" s="22"/>
      <c r="D85" s="25"/>
      <c r="E85" s="25"/>
      <c r="F85" s="26"/>
      <c r="G85" s="26"/>
      <c r="H85" s="27"/>
      <c r="I85" s="27"/>
      <c r="J85" s="27"/>
      <c r="K85" s="27"/>
      <c r="L85" s="27"/>
      <c r="M85" s="27"/>
      <c r="O85" s="26"/>
      <c r="P85" s="8"/>
    </row>
    <row r="86" spans="1:16" ht="24.75" customHeight="1">
      <c r="A86" s="25"/>
      <c r="B86" s="25"/>
      <c r="C86" s="22"/>
      <c r="D86" s="25"/>
      <c r="E86" s="25"/>
      <c r="F86" s="26"/>
      <c r="G86" s="26"/>
      <c r="H86" s="27"/>
      <c r="I86" s="27"/>
      <c r="J86" s="27"/>
      <c r="K86" s="27"/>
      <c r="L86" s="27"/>
      <c r="M86" s="27"/>
      <c r="O86" s="26"/>
      <c r="P86" s="8"/>
    </row>
    <row r="87" spans="1:16" ht="24.75" customHeight="1">
      <c r="A87" s="25"/>
      <c r="B87" s="25"/>
      <c r="C87" s="22"/>
      <c r="D87" s="25"/>
      <c r="E87" s="25"/>
      <c r="F87" s="26"/>
      <c r="G87" s="26"/>
      <c r="H87" s="27"/>
      <c r="I87" s="27"/>
      <c r="J87" s="27"/>
      <c r="K87" s="27"/>
      <c r="L87" s="27"/>
      <c r="M87" s="27"/>
      <c r="O87" s="26"/>
      <c r="P87" s="8"/>
    </row>
    <row r="88" spans="1:16" ht="24.75" customHeight="1">
      <c r="A88" s="25"/>
      <c r="B88" s="25"/>
      <c r="C88" s="22"/>
      <c r="D88" s="25"/>
      <c r="E88" s="25"/>
      <c r="F88" s="26"/>
      <c r="G88" s="26"/>
      <c r="H88" s="27"/>
      <c r="I88" s="27"/>
      <c r="J88" s="27"/>
      <c r="K88" s="27"/>
      <c r="L88" s="27"/>
      <c r="M88" s="27"/>
      <c r="O88" s="26"/>
      <c r="P88" s="8"/>
    </row>
    <row r="89" spans="1:16" ht="24.75" customHeight="1">
      <c r="A89" s="25"/>
      <c r="B89" s="25"/>
      <c r="C89" s="22"/>
      <c r="D89" s="25"/>
      <c r="E89" s="25"/>
      <c r="F89" s="26"/>
      <c r="G89" s="26"/>
      <c r="H89" s="27"/>
      <c r="I89" s="27"/>
      <c r="J89" s="27"/>
      <c r="K89" s="27"/>
      <c r="L89" s="27"/>
      <c r="M89" s="27"/>
      <c r="O89" s="26"/>
      <c r="P89" s="8"/>
    </row>
    <row r="90" spans="1:16" ht="24.75" customHeight="1">
      <c r="A90" s="25"/>
      <c r="B90" s="25"/>
      <c r="C90" s="22"/>
      <c r="D90" s="25"/>
      <c r="E90" s="25"/>
      <c r="F90" s="26"/>
      <c r="G90" s="26"/>
      <c r="H90" s="27"/>
      <c r="I90" s="27"/>
      <c r="J90" s="27"/>
      <c r="K90" s="27"/>
      <c r="L90" s="27"/>
      <c r="M90" s="27"/>
      <c r="O90" s="26"/>
      <c r="P90" s="8"/>
    </row>
    <row r="91" spans="1:16" ht="24.75" customHeight="1">
      <c r="A91" s="25"/>
      <c r="B91" s="25"/>
      <c r="C91" s="22"/>
      <c r="D91" s="25"/>
      <c r="E91" s="25"/>
      <c r="F91" s="26"/>
      <c r="G91" s="26"/>
      <c r="H91" s="27"/>
      <c r="I91" s="27"/>
      <c r="J91" s="27"/>
      <c r="K91" s="27"/>
      <c r="L91" s="27"/>
      <c r="M91" s="27"/>
      <c r="O91" s="26"/>
      <c r="P91" s="8"/>
    </row>
    <row r="92" spans="1:16" ht="24.75" customHeight="1">
      <c r="A92" s="25"/>
      <c r="B92" s="25"/>
      <c r="C92" s="22"/>
      <c r="D92" s="25"/>
      <c r="E92" s="25"/>
      <c r="F92" s="26"/>
      <c r="G92" s="26"/>
      <c r="H92" s="27"/>
      <c r="I92" s="27"/>
      <c r="J92" s="27"/>
      <c r="K92" s="27"/>
      <c r="L92" s="27"/>
      <c r="M92" s="27"/>
      <c r="O92" s="26"/>
      <c r="P92" s="8"/>
    </row>
    <row r="93" spans="1:16" ht="24.75" customHeight="1">
      <c r="A93" s="25"/>
      <c r="B93" s="25"/>
      <c r="C93" s="22"/>
      <c r="D93" s="25"/>
      <c r="E93" s="25"/>
      <c r="F93" s="26"/>
      <c r="G93" s="26"/>
      <c r="H93" s="27"/>
      <c r="I93" s="27"/>
      <c r="J93" s="27"/>
      <c r="K93" s="27"/>
      <c r="L93" s="27"/>
      <c r="M93" s="27"/>
      <c r="O93" s="26"/>
      <c r="P93" s="8"/>
    </row>
    <row r="94" spans="1:16" ht="24.75" customHeight="1">
      <c r="A94" s="25"/>
      <c r="B94" s="25"/>
      <c r="C94" s="22"/>
      <c r="D94" s="25"/>
      <c r="E94" s="25"/>
      <c r="F94" s="26"/>
      <c r="G94" s="26"/>
      <c r="H94" s="27"/>
      <c r="I94" s="27"/>
      <c r="J94" s="27"/>
      <c r="K94" s="27"/>
      <c r="L94" s="27"/>
      <c r="M94" s="27"/>
      <c r="O94" s="26"/>
      <c r="P94" s="8"/>
    </row>
    <row r="95" spans="1:16" ht="24.75" customHeight="1">
      <c r="A95" s="25"/>
      <c r="B95" s="25"/>
      <c r="C95" s="22"/>
      <c r="D95" s="25"/>
      <c r="E95" s="25"/>
      <c r="F95" s="26"/>
      <c r="G95" s="26"/>
      <c r="H95" s="27"/>
      <c r="I95" s="27"/>
      <c r="J95" s="27"/>
      <c r="K95" s="27"/>
      <c r="L95" s="27"/>
      <c r="M95" s="27"/>
      <c r="O95" s="26"/>
      <c r="P95" s="8"/>
    </row>
    <row r="96" spans="1:16" ht="24.75" customHeight="1">
      <c r="A96" s="25"/>
      <c r="B96" s="25"/>
      <c r="C96" s="22"/>
      <c r="D96" s="25"/>
      <c r="E96" s="25"/>
      <c r="F96" s="26"/>
      <c r="G96" s="26"/>
      <c r="H96" s="27"/>
      <c r="I96" s="27"/>
      <c r="J96" s="27"/>
      <c r="K96" s="27"/>
      <c r="L96" s="27"/>
      <c r="M96" s="27"/>
      <c r="O96" s="26"/>
      <c r="P96" s="8"/>
    </row>
    <row r="97" spans="1:16" ht="24.75" customHeight="1">
      <c r="A97" s="25"/>
      <c r="B97" s="25"/>
      <c r="C97" s="22"/>
      <c r="D97" s="25"/>
      <c r="E97" s="25"/>
      <c r="F97" s="26"/>
      <c r="G97" s="26"/>
      <c r="H97" s="27"/>
      <c r="I97" s="27"/>
      <c r="J97" s="27"/>
      <c r="K97" s="27"/>
      <c r="L97" s="27"/>
      <c r="M97" s="27"/>
      <c r="O97" s="26"/>
      <c r="P97" s="8"/>
    </row>
    <row r="98" spans="1:16" ht="24.75" customHeight="1">
      <c r="A98" s="25"/>
      <c r="B98" s="25"/>
      <c r="C98" s="22"/>
      <c r="D98" s="25"/>
      <c r="E98" s="25"/>
      <c r="F98" s="26"/>
      <c r="G98" s="26"/>
      <c r="H98" s="27"/>
      <c r="I98" s="27"/>
      <c r="J98" s="27"/>
      <c r="K98" s="27"/>
      <c r="L98" s="27"/>
      <c r="M98" s="27"/>
      <c r="O98" s="26"/>
      <c r="P98" s="8"/>
    </row>
    <row r="99" spans="1:16" ht="24.75" customHeight="1">
      <c r="A99" s="25"/>
      <c r="B99" s="25"/>
      <c r="C99" s="22"/>
      <c r="D99" s="25"/>
      <c r="E99" s="25"/>
      <c r="F99" s="26"/>
      <c r="G99" s="26"/>
      <c r="H99" s="27"/>
      <c r="I99" s="27"/>
      <c r="J99" s="27"/>
      <c r="K99" s="27"/>
      <c r="L99" s="27"/>
      <c r="M99" s="27"/>
      <c r="O99" s="26"/>
      <c r="P99" s="8"/>
    </row>
    <row r="100" spans="1:16" ht="24.75" customHeight="1">
      <c r="A100" s="25"/>
      <c r="B100" s="25"/>
      <c r="C100" s="22"/>
      <c r="D100" s="25"/>
      <c r="E100" s="25"/>
      <c r="F100" s="26"/>
      <c r="G100" s="26"/>
      <c r="H100" s="27"/>
      <c r="I100" s="27"/>
      <c r="J100" s="27"/>
      <c r="K100" s="27"/>
      <c r="L100" s="27"/>
      <c r="M100" s="27"/>
      <c r="O100" s="26"/>
      <c r="P100" s="8"/>
    </row>
    <row r="101" spans="1:16" ht="24.75" customHeight="1">
      <c r="A101" s="25"/>
      <c r="B101" s="25"/>
      <c r="C101" s="22"/>
      <c r="D101" s="25"/>
      <c r="E101" s="25"/>
      <c r="F101" s="26"/>
      <c r="G101" s="26"/>
      <c r="H101" s="27"/>
      <c r="I101" s="27"/>
      <c r="J101" s="27"/>
      <c r="K101" s="27"/>
      <c r="L101" s="27"/>
      <c r="M101" s="27"/>
      <c r="O101" s="26"/>
      <c r="P101" s="8"/>
    </row>
    <row r="102" spans="1:16" ht="24.75" customHeight="1">
      <c r="A102" s="25"/>
      <c r="B102" s="25"/>
      <c r="C102" s="22"/>
      <c r="D102" s="25"/>
      <c r="E102" s="25"/>
      <c r="F102" s="26"/>
      <c r="G102" s="26"/>
      <c r="H102" s="27"/>
      <c r="I102" s="27"/>
      <c r="J102" s="27"/>
      <c r="K102" s="27"/>
      <c r="L102" s="27"/>
      <c r="M102" s="27"/>
      <c r="O102" s="26"/>
      <c r="P102" s="8"/>
    </row>
    <row r="103" spans="1:16" ht="24.75" customHeight="1">
      <c r="A103" s="25"/>
      <c r="B103" s="25"/>
      <c r="C103" s="22"/>
      <c r="D103" s="25"/>
      <c r="E103" s="25"/>
      <c r="F103" s="26"/>
      <c r="G103" s="26"/>
      <c r="H103" s="27"/>
      <c r="I103" s="27"/>
      <c r="J103" s="27"/>
      <c r="K103" s="27"/>
      <c r="L103" s="27"/>
      <c r="M103" s="27"/>
      <c r="O103" s="26"/>
      <c r="P103" s="8"/>
    </row>
    <row r="104" spans="1:16" ht="24.75" customHeight="1">
      <c r="A104" s="25"/>
      <c r="B104" s="25"/>
      <c r="C104" s="22"/>
      <c r="D104" s="25"/>
      <c r="E104" s="25"/>
      <c r="F104" s="26"/>
      <c r="G104" s="26"/>
      <c r="H104" s="27"/>
      <c r="I104" s="27"/>
      <c r="J104" s="27"/>
      <c r="K104" s="27"/>
      <c r="L104" s="27"/>
      <c r="M104" s="27"/>
      <c r="O104" s="26"/>
      <c r="P104" s="8"/>
    </row>
    <row r="105" spans="1:16" ht="24.75" customHeight="1">
      <c r="A105" s="25"/>
      <c r="B105" s="25"/>
      <c r="C105" s="22"/>
      <c r="D105" s="25"/>
      <c r="E105" s="25"/>
      <c r="F105" s="26"/>
      <c r="G105" s="26"/>
      <c r="H105" s="27"/>
      <c r="I105" s="27"/>
      <c r="J105" s="27"/>
      <c r="K105" s="27"/>
      <c r="L105" s="27"/>
      <c r="M105" s="27"/>
      <c r="O105" s="26"/>
      <c r="P105" s="8"/>
    </row>
    <row r="106" spans="1:16" ht="24.75" customHeight="1">
      <c r="A106" s="25"/>
      <c r="B106" s="25"/>
      <c r="C106" s="22"/>
      <c r="D106" s="25"/>
      <c r="E106" s="25"/>
      <c r="F106" s="26"/>
      <c r="G106" s="26"/>
      <c r="H106" s="27"/>
      <c r="I106" s="27"/>
      <c r="J106" s="27"/>
      <c r="K106" s="27"/>
      <c r="L106" s="27"/>
      <c r="M106" s="27"/>
      <c r="O106" s="26"/>
      <c r="P106" s="8"/>
    </row>
    <row r="107" spans="1:16" ht="24.75" customHeight="1">
      <c r="A107" s="25"/>
      <c r="B107" s="25"/>
      <c r="C107" s="22"/>
      <c r="D107" s="25"/>
      <c r="E107" s="25"/>
      <c r="F107" s="26"/>
      <c r="G107" s="26"/>
      <c r="H107" s="27"/>
      <c r="I107" s="27"/>
      <c r="J107" s="27"/>
      <c r="K107" s="27"/>
      <c r="L107" s="27"/>
      <c r="M107" s="27"/>
      <c r="O107" s="26"/>
      <c r="P107" s="8"/>
    </row>
    <row r="108" spans="1:16" ht="24.75" customHeight="1">
      <c r="A108" s="25"/>
      <c r="B108" s="25"/>
      <c r="C108" s="22"/>
      <c r="D108" s="25"/>
      <c r="E108" s="25"/>
      <c r="F108" s="26"/>
      <c r="G108" s="26"/>
      <c r="H108" s="27"/>
      <c r="I108" s="27"/>
      <c r="J108" s="27"/>
      <c r="K108" s="27"/>
      <c r="L108" s="27"/>
      <c r="M108" s="27"/>
      <c r="O108" s="26"/>
      <c r="P108" s="8"/>
    </row>
    <row r="109" spans="1:16" ht="24.75" customHeight="1">
      <c r="A109" s="25"/>
      <c r="B109" s="25"/>
      <c r="C109" s="22"/>
      <c r="D109" s="25"/>
      <c r="E109" s="25"/>
      <c r="F109" s="26"/>
      <c r="G109" s="26"/>
      <c r="H109" s="27"/>
      <c r="I109" s="27"/>
      <c r="J109" s="27"/>
      <c r="K109" s="27"/>
      <c r="L109" s="27"/>
      <c r="M109" s="27"/>
      <c r="O109" s="26"/>
      <c r="P109" s="8"/>
    </row>
    <row r="110" spans="1:16" ht="24.75" customHeight="1">
      <c r="A110" s="25"/>
      <c r="B110" s="25"/>
      <c r="C110" s="22"/>
      <c r="D110" s="25"/>
      <c r="E110" s="25"/>
      <c r="F110" s="26"/>
      <c r="G110" s="26"/>
      <c r="H110" s="27"/>
      <c r="I110" s="27"/>
      <c r="J110" s="27"/>
      <c r="K110" s="27"/>
      <c r="L110" s="27"/>
      <c r="M110" s="27"/>
      <c r="O110" s="26"/>
      <c r="P110" s="8"/>
    </row>
    <row r="111" spans="1:16" ht="24.75" customHeight="1">
      <c r="A111" s="25"/>
      <c r="B111" s="25"/>
      <c r="C111" s="22"/>
      <c r="D111" s="25"/>
      <c r="E111" s="25"/>
      <c r="F111" s="26"/>
      <c r="G111" s="26"/>
      <c r="H111" s="27"/>
      <c r="I111" s="27"/>
      <c r="J111" s="27"/>
      <c r="K111" s="27"/>
      <c r="L111" s="27"/>
      <c r="M111" s="27"/>
      <c r="O111" s="26"/>
      <c r="P111" s="8"/>
    </row>
    <row r="112" spans="1:16" ht="24.75" customHeight="1">
      <c r="A112" s="25"/>
      <c r="B112" s="25"/>
      <c r="C112" s="22"/>
      <c r="D112" s="25"/>
      <c r="E112" s="25"/>
      <c r="F112" s="26"/>
      <c r="G112" s="26"/>
      <c r="H112" s="27"/>
      <c r="I112" s="27"/>
      <c r="J112" s="27"/>
      <c r="K112" s="27"/>
      <c r="L112" s="27"/>
      <c r="M112" s="27"/>
      <c r="O112" s="26"/>
      <c r="P112" s="8"/>
    </row>
    <row r="113" spans="1:16" ht="24.75" customHeight="1">
      <c r="A113" s="25"/>
      <c r="B113" s="25"/>
      <c r="C113" s="22"/>
      <c r="D113" s="25"/>
      <c r="E113" s="25"/>
      <c r="F113" s="26"/>
      <c r="G113" s="26"/>
      <c r="H113" s="27"/>
      <c r="I113" s="27"/>
      <c r="J113" s="27"/>
      <c r="K113" s="27"/>
      <c r="L113" s="27"/>
      <c r="M113" s="27"/>
      <c r="O113" s="26"/>
      <c r="P113" s="8"/>
    </row>
    <row r="114" spans="1:16" ht="24.75" customHeight="1">
      <c r="A114" s="25"/>
      <c r="B114" s="25"/>
      <c r="C114" s="22"/>
      <c r="D114" s="25"/>
      <c r="E114" s="25"/>
      <c r="F114" s="26"/>
      <c r="G114" s="26"/>
      <c r="H114" s="27"/>
      <c r="I114" s="27"/>
      <c r="J114" s="27"/>
      <c r="K114" s="27"/>
      <c r="L114" s="27"/>
      <c r="M114" s="27"/>
      <c r="O114" s="26"/>
      <c r="P114" s="8"/>
    </row>
    <row r="115" spans="1:16" ht="24.75" customHeight="1">
      <c r="A115" s="25"/>
      <c r="B115" s="25"/>
      <c r="C115" s="22"/>
      <c r="D115" s="25"/>
      <c r="E115" s="25"/>
      <c r="F115" s="26"/>
      <c r="G115" s="26"/>
      <c r="H115" s="27"/>
      <c r="I115" s="27"/>
      <c r="J115" s="27"/>
      <c r="K115" s="27"/>
      <c r="L115" s="27"/>
      <c r="M115" s="27"/>
      <c r="O115" s="26"/>
      <c r="P115" s="8"/>
    </row>
    <row r="116" spans="1:16" ht="24.75" customHeight="1">
      <c r="A116" s="25"/>
      <c r="B116" s="25"/>
      <c r="C116" s="22"/>
      <c r="D116" s="25"/>
      <c r="E116" s="25"/>
      <c r="F116" s="26"/>
      <c r="G116" s="26"/>
      <c r="H116" s="27"/>
      <c r="I116" s="27"/>
      <c r="J116" s="27"/>
      <c r="K116" s="27"/>
      <c r="L116" s="27"/>
      <c r="M116" s="27"/>
      <c r="O116" s="26"/>
      <c r="P116" s="8"/>
    </row>
    <row r="117" spans="1:16" ht="24.75" customHeight="1">
      <c r="A117" s="25"/>
      <c r="B117" s="25"/>
      <c r="C117" s="22"/>
      <c r="D117" s="25"/>
      <c r="E117" s="25"/>
      <c r="F117" s="26"/>
      <c r="G117" s="26"/>
      <c r="H117" s="27"/>
      <c r="I117" s="27"/>
      <c r="J117" s="27"/>
      <c r="K117" s="27"/>
      <c r="L117" s="27"/>
      <c r="M117" s="27"/>
      <c r="O117" s="26"/>
      <c r="P117" s="8"/>
    </row>
    <row r="118" spans="1:16" ht="24.75" customHeight="1">
      <c r="A118" s="25"/>
      <c r="B118" s="25"/>
      <c r="C118" s="22"/>
      <c r="D118" s="25"/>
      <c r="E118" s="25"/>
      <c r="F118" s="26"/>
      <c r="G118" s="26"/>
      <c r="H118" s="27"/>
      <c r="I118" s="27"/>
      <c r="J118" s="27"/>
      <c r="K118" s="27"/>
      <c r="L118" s="27"/>
      <c r="M118" s="27"/>
      <c r="O118" s="26"/>
      <c r="P118" s="8"/>
    </row>
    <row r="119" spans="1:16" ht="24.75" customHeight="1">
      <c r="A119" s="25"/>
      <c r="B119" s="25"/>
      <c r="C119" s="22"/>
      <c r="D119" s="25"/>
      <c r="E119" s="25"/>
      <c r="F119" s="26"/>
      <c r="G119" s="26"/>
      <c r="H119" s="27"/>
      <c r="I119" s="27"/>
      <c r="J119" s="27"/>
      <c r="K119" s="27"/>
      <c r="L119" s="27"/>
      <c r="M119" s="27"/>
      <c r="O119" s="26"/>
      <c r="P119" s="8"/>
    </row>
    <row r="120" spans="1:16" ht="24.75" customHeight="1">
      <c r="A120" s="25"/>
      <c r="B120" s="25"/>
      <c r="C120" s="22"/>
      <c r="D120" s="25"/>
      <c r="E120" s="25"/>
      <c r="F120" s="26"/>
      <c r="G120" s="26"/>
      <c r="H120" s="27"/>
      <c r="I120" s="27"/>
      <c r="J120" s="27"/>
      <c r="K120" s="27"/>
      <c r="L120" s="27"/>
      <c r="M120" s="27"/>
      <c r="O120" s="26"/>
      <c r="P120" s="8"/>
    </row>
    <row r="121" spans="1:16" ht="24.75" customHeight="1">
      <c r="A121" s="25"/>
      <c r="B121" s="25"/>
      <c r="C121" s="22"/>
      <c r="D121" s="25"/>
      <c r="E121" s="25"/>
      <c r="F121" s="26"/>
      <c r="G121" s="26"/>
      <c r="H121" s="27"/>
      <c r="I121" s="27"/>
      <c r="J121" s="27"/>
      <c r="K121" s="27"/>
      <c r="L121" s="27"/>
      <c r="M121" s="27"/>
      <c r="O121" s="26"/>
      <c r="P121" s="8"/>
    </row>
    <row r="122" spans="1:16" ht="24.75" customHeight="1">
      <c r="A122" s="25"/>
      <c r="B122" s="25"/>
      <c r="C122" s="22"/>
      <c r="D122" s="25"/>
      <c r="E122" s="25"/>
      <c r="F122" s="26"/>
      <c r="G122" s="26"/>
      <c r="H122" s="27"/>
      <c r="I122" s="27"/>
      <c r="J122" s="27"/>
      <c r="K122" s="27"/>
      <c r="L122" s="27"/>
      <c r="M122" s="27"/>
      <c r="O122" s="26"/>
      <c r="P122" s="8"/>
    </row>
    <row r="123" spans="1:16" ht="24.75" customHeight="1">
      <c r="A123" s="25"/>
      <c r="B123" s="25"/>
      <c r="C123" s="22"/>
      <c r="D123" s="25"/>
      <c r="E123" s="25"/>
      <c r="F123" s="26"/>
      <c r="G123" s="26"/>
      <c r="H123" s="27"/>
      <c r="I123" s="27"/>
      <c r="J123" s="27"/>
      <c r="K123" s="27"/>
      <c r="L123" s="27"/>
      <c r="M123" s="27"/>
      <c r="O123" s="26"/>
      <c r="P123" s="8"/>
    </row>
    <row r="124" spans="1:16" ht="24.75" customHeight="1">
      <c r="A124" s="25"/>
      <c r="B124" s="25"/>
      <c r="C124" s="22"/>
      <c r="D124" s="25"/>
      <c r="E124" s="25"/>
      <c r="F124" s="26"/>
      <c r="G124" s="26"/>
      <c r="H124" s="27"/>
      <c r="I124" s="27"/>
      <c r="J124" s="27"/>
      <c r="K124" s="27"/>
      <c r="L124" s="27"/>
      <c r="M124" s="27"/>
      <c r="O124" s="26"/>
      <c r="P124" s="8"/>
    </row>
    <row r="125" spans="1:16" ht="24.75" customHeight="1">
      <c r="A125" s="25"/>
      <c r="B125" s="25"/>
      <c r="C125" s="22"/>
      <c r="D125" s="25"/>
      <c r="E125" s="25"/>
      <c r="F125" s="26"/>
      <c r="G125" s="26"/>
      <c r="H125" s="27"/>
      <c r="I125" s="27"/>
      <c r="J125" s="27"/>
      <c r="K125" s="27"/>
      <c r="L125" s="27"/>
      <c r="M125" s="27"/>
      <c r="O125" s="26"/>
      <c r="P125" s="8"/>
    </row>
    <row r="126" spans="1:16" ht="24.75" customHeight="1">
      <c r="A126" s="25"/>
      <c r="B126" s="25"/>
      <c r="C126" s="22"/>
      <c r="D126" s="25"/>
      <c r="E126" s="25"/>
      <c r="F126" s="26"/>
      <c r="G126" s="26"/>
      <c r="H126" s="27"/>
      <c r="I126" s="27"/>
      <c r="J126" s="27"/>
      <c r="K126" s="27"/>
      <c r="L126" s="27"/>
      <c r="M126" s="27"/>
      <c r="O126" s="26"/>
      <c r="P126" s="8"/>
    </row>
    <row r="127" spans="1:16" ht="24.75" customHeight="1">
      <c r="A127" s="25"/>
      <c r="B127" s="25"/>
      <c r="C127" s="22"/>
      <c r="D127" s="25"/>
      <c r="E127" s="25"/>
      <c r="F127" s="26"/>
      <c r="G127" s="26"/>
      <c r="H127" s="27"/>
      <c r="I127" s="27"/>
      <c r="J127" s="27"/>
      <c r="K127" s="27"/>
      <c r="L127" s="27"/>
      <c r="M127" s="27"/>
      <c r="O127" s="26"/>
      <c r="P127" s="8"/>
    </row>
    <row r="128" spans="1:16" ht="24.75" customHeight="1">
      <c r="A128" s="25"/>
      <c r="B128" s="25"/>
      <c r="C128" s="22"/>
      <c r="D128" s="25"/>
      <c r="E128" s="25"/>
      <c r="F128" s="26"/>
      <c r="G128" s="26"/>
      <c r="H128" s="27"/>
      <c r="I128" s="27"/>
      <c r="J128" s="27"/>
      <c r="K128" s="27"/>
      <c r="L128" s="27"/>
      <c r="M128" s="27"/>
      <c r="O128" s="26"/>
      <c r="P128" s="8"/>
    </row>
    <row r="129" spans="1:16" ht="24.75" customHeight="1">
      <c r="A129" s="25"/>
      <c r="B129" s="25"/>
      <c r="C129" s="22"/>
      <c r="D129" s="25"/>
      <c r="E129" s="25"/>
      <c r="F129" s="26"/>
      <c r="G129" s="26"/>
      <c r="H129" s="27"/>
      <c r="I129" s="27"/>
      <c r="J129" s="27"/>
      <c r="K129" s="27"/>
      <c r="L129" s="27"/>
      <c r="M129" s="27"/>
      <c r="O129" s="26"/>
      <c r="P129" s="8"/>
    </row>
    <row r="130" spans="1:16" ht="24.75" customHeight="1">
      <c r="A130" s="25"/>
      <c r="B130" s="25"/>
      <c r="C130" s="22"/>
      <c r="D130" s="25"/>
      <c r="E130" s="25"/>
      <c r="F130" s="26"/>
      <c r="G130" s="26"/>
      <c r="H130" s="27"/>
      <c r="I130" s="27"/>
      <c r="J130" s="27"/>
      <c r="K130" s="27"/>
      <c r="L130" s="27"/>
      <c r="M130" s="27"/>
      <c r="O130" s="26"/>
      <c r="P130" s="8"/>
    </row>
    <row r="131" spans="1:16" ht="24.75" customHeight="1">
      <c r="A131" s="25"/>
      <c r="B131" s="25"/>
      <c r="C131" s="22"/>
      <c r="D131" s="25"/>
      <c r="E131" s="25"/>
      <c r="F131" s="26"/>
      <c r="G131" s="26"/>
      <c r="H131" s="27"/>
      <c r="I131" s="27"/>
      <c r="J131" s="27"/>
      <c r="K131" s="27"/>
      <c r="L131" s="27"/>
      <c r="M131" s="27"/>
      <c r="O131" s="26"/>
      <c r="P131" s="8"/>
    </row>
    <row r="132" spans="1:16" ht="24.75" customHeight="1">
      <c r="A132" s="25"/>
      <c r="B132" s="25"/>
      <c r="C132" s="22"/>
      <c r="D132" s="25"/>
      <c r="E132" s="25"/>
      <c r="F132" s="26"/>
      <c r="G132" s="26"/>
      <c r="H132" s="27"/>
      <c r="I132" s="27"/>
      <c r="J132" s="27"/>
      <c r="K132" s="27"/>
      <c r="L132" s="27"/>
      <c r="M132" s="27"/>
      <c r="O132" s="26"/>
      <c r="P132" s="8"/>
    </row>
    <row r="133" spans="1:16" ht="24.75" customHeight="1">
      <c r="A133" s="25"/>
      <c r="B133" s="25"/>
      <c r="C133" s="22"/>
      <c r="D133" s="25"/>
      <c r="E133" s="25"/>
      <c r="F133" s="26"/>
      <c r="G133" s="26"/>
      <c r="H133" s="27"/>
      <c r="I133" s="27"/>
      <c r="J133" s="27"/>
      <c r="K133" s="27"/>
      <c r="L133" s="27"/>
      <c r="M133" s="27"/>
      <c r="O133" s="26"/>
      <c r="P133" s="8"/>
    </row>
    <row r="134" spans="1:16" ht="24.75" customHeight="1">
      <c r="A134" s="25"/>
      <c r="B134" s="25"/>
      <c r="C134" s="22"/>
      <c r="D134" s="25"/>
      <c r="E134" s="25"/>
      <c r="F134" s="26"/>
      <c r="G134" s="26"/>
      <c r="H134" s="27"/>
      <c r="I134" s="27"/>
      <c r="J134" s="27"/>
      <c r="K134" s="27"/>
      <c r="L134" s="27"/>
      <c r="M134" s="27"/>
      <c r="O134" s="26"/>
      <c r="P134" s="8"/>
    </row>
    <row r="135" spans="1:16" ht="24.75" customHeight="1">
      <c r="A135" s="25"/>
      <c r="B135" s="25"/>
      <c r="C135" s="22"/>
      <c r="D135" s="25"/>
      <c r="E135" s="25"/>
      <c r="F135" s="26"/>
      <c r="G135" s="26"/>
      <c r="H135" s="27"/>
      <c r="I135" s="27"/>
      <c r="J135" s="27"/>
      <c r="K135" s="27"/>
      <c r="L135" s="27"/>
      <c r="M135" s="27"/>
      <c r="O135" s="26"/>
      <c r="P135" s="8"/>
    </row>
    <row r="136" spans="1:16" ht="24.75" customHeight="1">
      <c r="A136" s="25"/>
      <c r="B136" s="25"/>
      <c r="C136" s="22"/>
      <c r="D136" s="25"/>
      <c r="E136" s="25"/>
      <c r="F136" s="26"/>
      <c r="G136" s="26"/>
      <c r="H136" s="27"/>
      <c r="I136" s="27"/>
      <c r="J136" s="27"/>
      <c r="K136" s="27"/>
      <c r="L136" s="27"/>
      <c r="M136" s="27"/>
      <c r="O136" s="26"/>
      <c r="P136" s="8"/>
    </row>
    <row r="137" spans="1:16" ht="24.75" customHeight="1">
      <c r="A137" s="25"/>
      <c r="B137" s="25"/>
      <c r="C137" s="22"/>
      <c r="D137" s="25"/>
      <c r="E137" s="25"/>
      <c r="F137" s="26"/>
      <c r="G137" s="26"/>
      <c r="H137" s="27"/>
      <c r="I137" s="27"/>
      <c r="J137" s="27"/>
      <c r="K137" s="27"/>
      <c r="L137" s="27"/>
      <c r="M137" s="27"/>
      <c r="O137" s="26"/>
      <c r="P137" s="8"/>
    </row>
    <row r="138" spans="1:16" ht="24.75" customHeight="1">
      <c r="A138" s="25"/>
      <c r="B138" s="25"/>
      <c r="C138" s="22"/>
      <c r="D138" s="25"/>
      <c r="E138" s="25"/>
      <c r="F138" s="26"/>
      <c r="G138" s="26"/>
      <c r="H138" s="27"/>
      <c r="I138" s="27"/>
      <c r="J138" s="27"/>
      <c r="K138" s="27"/>
      <c r="L138" s="27"/>
      <c r="M138" s="27"/>
      <c r="O138" s="26"/>
      <c r="P138" s="8"/>
    </row>
    <row r="139" spans="1:16" ht="24.75" customHeight="1">
      <c r="A139" s="25"/>
      <c r="B139" s="25"/>
      <c r="C139" s="22"/>
      <c r="D139" s="25"/>
      <c r="E139" s="25"/>
      <c r="F139" s="26"/>
      <c r="G139" s="26"/>
      <c r="H139" s="27"/>
      <c r="I139" s="27"/>
      <c r="J139" s="27"/>
      <c r="K139" s="27"/>
      <c r="L139" s="27"/>
      <c r="M139" s="27"/>
      <c r="O139" s="26"/>
      <c r="P139" s="8"/>
    </row>
    <row r="140" spans="1:16" ht="24.75" customHeight="1">
      <c r="A140" s="25"/>
      <c r="B140" s="25"/>
      <c r="C140" s="22"/>
      <c r="D140" s="25"/>
      <c r="E140" s="25"/>
      <c r="F140" s="26"/>
      <c r="G140" s="26"/>
      <c r="H140" s="27"/>
      <c r="I140" s="27"/>
      <c r="J140" s="27"/>
      <c r="K140" s="27"/>
      <c r="L140" s="27"/>
      <c r="M140" s="27"/>
      <c r="O140" s="26"/>
      <c r="P140" s="8"/>
    </row>
    <row r="141" spans="1:16" ht="24.75" customHeight="1">
      <c r="A141" s="25"/>
      <c r="B141" s="25"/>
      <c r="C141" s="22"/>
      <c r="D141" s="25"/>
      <c r="E141" s="25"/>
      <c r="F141" s="26"/>
      <c r="G141" s="26"/>
      <c r="H141" s="27"/>
      <c r="I141" s="27"/>
      <c r="J141" s="27"/>
      <c r="K141" s="27"/>
      <c r="L141" s="27"/>
      <c r="M141" s="27"/>
      <c r="O141" s="26"/>
      <c r="P141" s="8"/>
    </row>
    <row r="142" spans="1:16" ht="24.75" customHeight="1">
      <c r="A142" s="25"/>
      <c r="B142" s="25"/>
      <c r="C142" s="22"/>
      <c r="D142" s="25"/>
      <c r="E142" s="25"/>
      <c r="F142" s="26"/>
      <c r="G142" s="26"/>
      <c r="H142" s="27"/>
      <c r="I142" s="27"/>
      <c r="J142" s="27"/>
      <c r="K142" s="27"/>
      <c r="L142" s="27"/>
      <c r="M142" s="27"/>
      <c r="O142" s="26"/>
      <c r="P142" s="8"/>
    </row>
    <row r="143" spans="1:16" ht="24.75" customHeight="1">
      <c r="A143" s="25"/>
      <c r="B143" s="25"/>
      <c r="C143" s="22"/>
      <c r="D143" s="25"/>
      <c r="E143" s="25"/>
      <c r="F143" s="26"/>
      <c r="G143" s="26"/>
      <c r="H143" s="27"/>
      <c r="I143" s="27"/>
      <c r="J143" s="27"/>
      <c r="K143" s="27"/>
      <c r="L143" s="27"/>
      <c r="M143" s="27"/>
      <c r="O143" s="26"/>
      <c r="P143" s="8"/>
    </row>
    <row r="144" spans="1:16" ht="24.75" customHeight="1">
      <c r="A144" s="25"/>
      <c r="B144" s="25"/>
      <c r="C144" s="22"/>
      <c r="D144" s="25"/>
      <c r="E144" s="25"/>
      <c r="F144" s="26"/>
      <c r="G144" s="26"/>
      <c r="H144" s="27"/>
      <c r="I144" s="27"/>
      <c r="J144" s="27"/>
      <c r="K144" s="27"/>
      <c r="L144" s="27"/>
      <c r="M144" s="27"/>
      <c r="O144" s="26"/>
      <c r="P144" s="8"/>
    </row>
    <row r="145" spans="1:16" ht="24.75" customHeight="1">
      <c r="A145" s="25"/>
      <c r="B145" s="25"/>
      <c r="C145" s="22"/>
      <c r="D145" s="25"/>
      <c r="E145" s="25"/>
      <c r="F145" s="26"/>
      <c r="G145" s="26"/>
      <c r="H145" s="27"/>
      <c r="I145" s="27"/>
      <c r="J145" s="27"/>
      <c r="K145" s="27"/>
      <c r="L145" s="27"/>
      <c r="M145" s="27"/>
      <c r="O145" s="26"/>
      <c r="P145" s="8"/>
    </row>
    <row r="146" spans="1:16" ht="24.75" customHeight="1">
      <c r="A146" s="25"/>
      <c r="B146" s="25"/>
      <c r="C146" s="22"/>
      <c r="D146" s="25"/>
      <c r="E146" s="25"/>
      <c r="F146" s="26"/>
      <c r="G146" s="26"/>
      <c r="H146" s="27"/>
      <c r="I146" s="27"/>
      <c r="J146" s="27"/>
      <c r="K146" s="27"/>
      <c r="L146" s="27"/>
      <c r="M146" s="27"/>
      <c r="O146" s="26"/>
      <c r="P146" s="8"/>
    </row>
    <row r="147" spans="1:16" ht="24.75" customHeight="1">
      <c r="A147" s="25"/>
      <c r="B147" s="25"/>
      <c r="C147" s="22"/>
      <c r="D147" s="25"/>
      <c r="E147" s="25"/>
      <c r="F147" s="26"/>
      <c r="G147" s="26"/>
      <c r="H147" s="27"/>
      <c r="I147" s="27"/>
      <c r="J147" s="27"/>
      <c r="K147" s="27"/>
      <c r="L147" s="27"/>
      <c r="M147" s="27"/>
      <c r="O147" s="26"/>
      <c r="P147" s="8"/>
    </row>
    <row r="148" spans="1:16" ht="24.75" customHeight="1">
      <c r="A148" s="25"/>
      <c r="B148" s="25"/>
      <c r="C148" s="22"/>
      <c r="D148" s="25"/>
      <c r="E148" s="25"/>
      <c r="F148" s="26"/>
      <c r="G148" s="26"/>
      <c r="H148" s="27"/>
      <c r="I148" s="27"/>
      <c r="J148" s="27"/>
      <c r="K148" s="27"/>
      <c r="L148" s="27"/>
      <c r="M148" s="27"/>
      <c r="O148" s="26"/>
      <c r="P148" s="8"/>
    </row>
    <row r="149" spans="1:16" ht="24.75" customHeight="1">
      <c r="A149" s="25"/>
      <c r="B149" s="25"/>
      <c r="C149" s="22"/>
      <c r="D149" s="25"/>
      <c r="E149" s="25"/>
      <c r="F149" s="26"/>
      <c r="G149" s="26"/>
      <c r="H149" s="27"/>
      <c r="I149" s="27"/>
      <c r="J149" s="27"/>
      <c r="K149" s="27"/>
      <c r="L149" s="27"/>
      <c r="M149" s="27"/>
      <c r="O149" s="26"/>
      <c r="P149" s="8"/>
    </row>
    <row r="150" spans="1:16" ht="24.75" customHeight="1">
      <c r="A150" s="25"/>
      <c r="B150" s="25"/>
      <c r="C150" s="22"/>
      <c r="D150" s="25"/>
      <c r="E150" s="25"/>
      <c r="F150" s="26"/>
      <c r="G150" s="26"/>
      <c r="H150" s="27"/>
      <c r="I150" s="27"/>
      <c r="J150" s="27"/>
      <c r="K150" s="27"/>
      <c r="L150" s="27"/>
      <c r="M150" s="27"/>
      <c r="O150" s="26"/>
      <c r="P150" s="8"/>
    </row>
    <row r="151" spans="1:16" ht="24.75" customHeight="1">
      <c r="A151" s="25"/>
      <c r="B151" s="25"/>
      <c r="C151" s="22"/>
      <c r="D151" s="25"/>
      <c r="E151" s="25"/>
      <c r="F151" s="26"/>
      <c r="G151" s="26"/>
      <c r="H151" s="27"/>
      <c r="I151" s="27"/>
      <c r="J151" s="27"/>
      <c r="K151" s="27"/>
      <c r="L151" s="27"/>
      <c r="M151" s="27"/>
      <c r="O151" s="26"/>
      <c r="P151" s="8"/>
    </row>
    <row r="152" spans="1:16" ht="24.75" customHeight="1">
      <c r="A152" s="25"/>
      <c r="B152" s="25"/>
      <c r="C152" s="22"/>
      <c r="D152" s="25"/>
      <c r="E152" s="25"/>
      <c r="F152" s="26"/>
      <c r="G152" s="26"/>
      <c r="H152" s="27"/>
      <c r="I152" s="27"/>
      <c r="J152" s="27"/>
      <c r="K152" s="27"/>
      <c r="L152" s="27"/>
      <c r="M152" s="27"/>
      <c r="O152" s="26"/>
      <c r="P152" s="8"/>
    </row>
    <row r="153" spans="1:16" ht="24.75" customHeight="1">
      <c r="A153" s="25"/>
      <c r="B153" s="25"/>
      <c r="C153" s="22"/>
      <c r="D153" s="25"/>
      <c r="E153" s="25"/>
      <c r="F153" s="26"/>
      <c r="G153" s="26"/>
      <c r="H153" s="27"/>
      <c r="I153" s="27"/>
      <c r="J153" s="27"/>
      <c r="K153" s="27"/>
      <c r="L153" s="27"/>
      <c r="M153" s="27"/>
      <c r="O153" s="26"/>
      <c r="P153" s="8"/>
    </row>
    <row r="154" spans="1:16" ht="24.75" customHeight="1">
      <c r="A154" s="25"/>
      <c r="B154" s="25"/>
      <c r="C154" s="22"/>
      <c r="D154" s="25"/>
      <c r="E154" s="25"/>
      <c r="F154" s="26"/>
      <c r="G154" s="26"/>
      <c r="H154" s="27"/>
      <c r="I154" s="27"/>
      <c r="J154" s="27"/>
      <c r="K154" s="27"/>
      <c r="L154" s="27"/>
      <c r="M154" s="27"/>
      <c r="O154" s="26"/>
      <c r="P154" s="8"/>
    </row>
    <row r="155" spans="1:16" ht="24.75" customHeight="1">
      <c r="A155" s="25"/>
      <c r="B155" s="25"/>
      <c r="C155" s="22"/>
      <c r="D155" s="25"/>
      <c r="E155" s="25"/>
      <c r="F155" s="26"/>
      <c r="G155" s="26"/>
      <c r="H155" s="27"/>
      <c r="I155" s="27"/>
      <c r="J155" s="27"/>
      <c r="K155" s="27"/>
      <c r="L155" s="27"/>
      <c r="M155" s="27"/>
      <c r="O155" s="26"/>
      <c r="P155" s="8"/>
    </row>
    <row r="156" spans="1:16" ht="24.75" customHeight="1">
      <c r="A156" s="25"/>
      <c r="B156" s="25"/>
      <c r="C156" s="22"/>
      <c r="D156" s="25"/>
      <c r="E156" s="25"/>
      <c r="F156" s="26"/>
      <c r="G156" s="26"/>
      <c r="H156" s="27"/>
      <c r="I156" s="27"/>
      <c r="J156" s="27"/>
      <c r="K156" s="27"/>
      <c r="L156" s="27"/>
      <c r="M156" s="27"/>
      <c r="O156" s="26"/>
      <c r="P156" s="8"/>
    </row>
    <row r="157" spans="1:16" ht="24.75" customHeight="1">
      <c r="A157" s="25"/>
      <c r="B157" s="25"/>
      <c r="C157" s="22"/>
      <c r="D157" s="25"/>
      <c r="E157" s="25"/>
      <c r="F157" s="26"/>
      <c r="G157" s="26"/>
      <c r="H157" s="27"/>
      <c r="I157" s="27"/>
      <c r="J157" s="27"/>
      <c r="K157" s="27"/>
      <c r="L157" s="27"/>
      <c r="M157" s="27"/>
      <c r="O157" s="26"/>
      <c r="P157" s="8"/>
    </row>
    <row r="158" spans="1:16" ht="24.75" customHeight="1">
      <c r="A158" s="25"/>
      <c r="B158" s="25"/>
      <c r="C158" s="22"/>
      <c r="D158" s="25"/>
      <c r="E158" s="25"/>
      <c r="F158" s="26"/>
      <c r="G158" s="26"/>
      <c r="H158" s="27"/>
      <c r="I158" s="27"/>
      <c r="J158" s="27"/>
      <c r="K158" s="27"/>
      <c r="L158" s="27"/>
      <c r="M158" s="27"/>
      <c r="O158" s="26"/>
      <c r="P158" s="8"/>
    </row>
    <row r="159" spans="1:16" ht="24.75" customHeight="1">
      <c r="A159" s="25"/>
      <c r="B159" s="25"/>
      <c r="C159" s="22"/>
      <c r="D159" s="25"/>
      <c r="E159" s="25"/>
      <c r="F159" s="26"/>
      <c r="G159" s="26"/>
      <c r="H159" s="27"/>
      <c r="I159" s="27"/>
      <c r="J159" s="27"/>
      <c r="K159" s="27"/>
      <c r="L159" s="27"/>
      <c r="M159" s="27"/>
      <c r="O159" s="26"/>
      <c r="P159" s="8"/>
    </row>
    <row r="160" spans="1:16" ht="24.75" customHeight="1">
      <c r="A160" s="25"/>
      <c r="B160" s="25"/>
      <c r="C160" s="22"/>
      <c r="D160" s="25"/>
      <c r="E160" s="25"/>
      <c r="F160" s="26"/>
      <c r="G160" s="26"/>
      <c r="H160" s="27"/>
      <c r="I160" s="27"/>
      <c r="J160" s="27"/>
      <c r="K160" s="27"/>
      <c r="L160" s="27"/>
      <c r="M160" s="27"/>
      <c r="O160" s="26"/>
      <c r="P160" s="8"/>
    </row>
    <row r="161" spans="1:16" ht="24.75" customHeight="1">
      <c r="A161" s="25"/>
      <c r="B161" s="25"/>
      <c r="C161" s="22"/>
      <c r="D161" s="25"/>
      <c r="E161" s="25"/>
      <c r="F161" s="26"/>
      <c r="G161" s="26"/>
      <c r="H161" s="27"/>
      <c r="I161" s="27"/>
      <c r="J161" s="27"/>
      <c r="K161" s="27"/>
      <c r="L161" s="27"/>
      <c r="M161" s="27"/>
      <c r="O161" s="26"/>
      <c r="P161" s="8"/>
    </row>
    <row r="162" spans="1:16" ht="24.75" customHeight="1">
      <c r="A162" s="25"/>
      <c r="B162" s="25"/>
      <c r="C162" s="22"/>
      <c r="D162" s="25"/>
      <c r="E162" s="25"/>
      <c r="F162" s="26"/>
      <c r="G162" s="26"/>
      <c r="H162" s="27"/>
      <c r="I162" s="27"/>
      <c r="J162" s="27"/>
      <c r="K162" s="27"/>
      <c r="L162" s="27"/>
      <c r="M162" s="27"/>
      <c r="O162" s="26"/>
      <c r="P162" s="8"/>
    </row>
    <row r="163" spans="1:16" ht="24.75" customHeight="1">
      <c r="A163" s="25"/>
      <c r="B163" s="25"/>
      <c r="C163" s="22"/>
      <c r="D163" s="25"/>
      <c r="E163" s="25"/>
      <c r="F163" s="26"/>
      <c r="G163" s="26"/>
      <c r="H163" s="27"/>
      <c r="I163" s="27"/>
      <c r="J163" s="27"/>
      <c r="K163" s="27"/>
      <c r="L163" s="27"/>
      <c r="M163" s="27"/>
      <c r="O163" s="26"/>
      <c r="P163" s="8"/>
    </row>
    <row r="164" spans="1:16" ht="24.75" customHeight="1">
      <c r="A164" s="25"/>
      <c r="B164" s="25"/>
      <c r="C164" s="22"/>
      <c r="D164" s="25"/>
      <c r="E164" s="25"/>
      <c r="F164" s="26"/>
      <c r="G164" s="26"/>
      <c r="H164" s="27"/>
      <c r="I164" s="27"/>
      <c r="J164" s="27"/>
      <c r="K164" s="27"/>
      <c r="L164" s="27"/>
      <c r="M164" s="27"/>
      <c r="O164" s="26"/>
      <c r="P164" s="8"/>
    </row>
    <row r="165" spans="1:16" ht="24.75" customHeight="1">
      <c r="A165" s="25"/>
      <c r="B165" s="25"/>
      <c r="C165" s="22"/>
      <c r="D165" s="25"/>
      <c r="E165" s="25"/>
      <c r="F165" s="26"/>
      <c r="G165" s="26"/>
      <c r="H165" s="27"/>
      <c r="I165" s="27"/>
      <c r="J165" s="27"/>
      <c r="K165" s="27"/>
      <c r="L165" s="27"/>
      <c r="M165" s="27"/>
      <c r="O165" s="26"/>
      <c r="P165" s="8"/>
    </row>
    <row r="166" spans="1:16" ht="24.75" customHeight="1">
      <c r="A166" s="25"/>
      <c r="B166" s="25"/>
      <c r="C166" s="22"/>
      <c r="D166" s="25"/>
      <c r="E166" s="25"/>
      <c r="F166" s="26"/>
      <c r="G166" s="26"/>
      <c r="H166" s="27"/>
      <c r="I166" s="27"/>
      <c r="J166" s="27"/>
      <c r="K166" s="27"/>
      <c r="L166" s="27"/>
      <c r="M166" s="27"/>
      <c r="O166" s="26"/>
      <c r="P166" s="8"/>
    </row>
    <row r="167" spans="1:16" ht="24.75" customHeight="1">
      <c r="A167" s="25"/>
      <c r="B167" s="25"/>
      <c r="C167" s="22"/>
      <c r="D167" s="25"/>
      <c r="E167" s="25"/>
      <c r="F167" s="26"/>
      <c r="G167" s="26"/>
      <c r="H167" s="27"/>
      <c r="I167" s="27"/>
      <c r="J167" s="27"/>
      <c r="K167" s="27"/>
      <c r="L167" s="27"/>
      <c r="M167" s="27"/>
      <c r="O167" s="26"/>
      <c r="P167" s="8"/>
    </row>
    <row r="168" spans="1:16" ht="24.75" customHeight="1">
      <c r="A168" s="25"/>
      <c r="B168" s="25"/>
      <c r="C168" s="22"/>
      <c r="D168" s="25"/>
      <c r="E168" s="25"/>
      <c r="F168" s="26"/>
      <c r="G168" s="26"/>
      <c r="H168" s="27"/>
      <c r="I168" s="27"/>
      <c r="J168" s="27"/>
      <c r="K168" s="27"/>
      <c r="L168" s="27"/>
      <c r="M168" s="27"/>
      <c r="O168" s="26"/>
      <c r="P168" s="8"/>
    </row>
    <row r="169" spans="1:16" ht="24.75" customHeight="1">
      <c r="A169" s="25"/>
      <c r="B169" s="25"/>
      <c r="C169" s="22"/>
      <c r="D169" s="25"/>
      <c r="E169" s="25"/>
      <c r="F169" s="26"/>
      <c r="G169" s="26"/>
      <c r="H169" s="27"/>
      <c r="I169" s="27"/>
      <c r="J169" s="27"/>
      <c r="K169" s="27"/>
      <c r="L169" s="27"/>
      <c r="M169" s="27"/>
      <c r="O169" s="26"/>
      <c r="P169" s="8"/>
    </row>
    <row r="170" spans="1:16" ht="24.75" customHeight="1">
      <c r="A170" s="25"/>
      <c r="B170" s="25"/>
      <c r="C170" s="22"/>
      <c r="D170" s="25"/>
      <c r="E170" s="25"/>
      <c r="F170" s="26"/>
      <c r="G170" s="26"/>
      <c r="H170" s="27"/>
      <c r="I170" s="27"/>
      <c r="J170" s="27"/>
      <c r="K170" s="27"/>
      <c r="L170" s="27"/>
      <c r="M170" s="27"/>
      <c r="O170" s="26"/>
      <c r="P170" s="8"/>
    </row>
    <row r="171" spans="1:16" ht="24.75" customHeight="1">
      <c r="A171" s="25"/>
      <c r="B171" s="25"/>
      <c r="C171" s="22"/>
      <c r="D171" s="25"/>
      <c r="E171" s="25"/>
      <c r="F171" s="26"/>
      <c r="G171" s="26"/>
      <c r="H171" s="27"/>
      <c r="I171" s="27"/>
      <c r="J171" s="27"/>
      <c r="K171" s="27"/>
      <c r="L171" s="27"/>
      <c r="M171" s="27"/>
      <c r="O171" s="26"/>
      <c r="P171" s="8"/>
    </row>
    <row r="172" spans="1:16" ht="24.75" customHeight="1">
      <c r="A172" s="25"/>
      <c r="B172" s="25"/>
      <c r="C172" s="22"/>
      <c r="D172" s="25"/>
      <c r="E172" s="25"/>
      <c r="F172" s="26"/>
      <c r="G172" s="26"/>
      <c r="H172" s="27"/>
      <c r="I172" s="27"/>
      <c r="J172" s="27"/>
      <c r="K172" s="27"/>
      <c r="L172" s="27"/>
      <c r="M172" s="27"/>
      <c r="O172" s="26"/>
      <c r="P172" s="8"/>
    </row>
    <row r="173" spans="1:16" ht="24.75" customHeight="1">
      <c r="A173" s="25"/>
      <c r="B173" s="25"/>
      <c r="C173" s="22"/>
      <c r="D173" s="25"/>
      <c r="E173" s="25"/>
      <c r="F173" s="26"/>
      <c r="G173" s="26"/>
      <c r="H173" s="27"/>
      <c r="I173" s="27"/>
      <c r="J173" s="27"/>
      <c r="K173" s="27"/>
      <c r="L173" s="27"/>
      <c r="M173" s="27"/>
      <c r="O173" s="26"/>
      <c r="P173" s="8"/>
    </row>
    <row r="174" spans="1:16" ht="24.75" customHeight="1">
      <c r="A174" s="25"/>
      <c r="B174" s="25"/>
      <c r="C174" s="22"/>
      <c r="D174" s="25"/>
      <c r="E174" s="25"/>
      <c r="F174" s="26"/>
      <c r="G174" s="26"/>
      <c r="H174" s="27"/>
      <c r="I174" s="27"/>
      <c r="J174" s="27"/>
      <c r="K174" s="27"/>
      <c r="L174" s="27"/>
      <c r="M174" s="27"/>
      <c r="O174" s="26"/>
      <c r="P174" s="8"/>
    </row>
    <row r="175" spans="1:16" ht="24.75" customHeight="1">
      <c r="A175" s="25"/>
      <c r="B175" s="25"/>
      <c r="C175" s="22"/>
      <c r="D175" s="25"/>
      <c r="E175" s="25"/>
      <c r="F175" s="26"/>
      <c r="G175" s="26"/>
      <c r="H175" s="27"/>
      <c r="I175" s="27"/>
      <c r="J175" s="27"/>
      <c r="K175" s="27"/>
      <c r="L175" s="27"/>
      <c r="M175" s="27"/>
      <c r="O175" s="26"/>
      <c r="P175" s="8"/>
    </row>
    <row r="176" spans="1:16" ht="24.75" customHeight="1">
      <c r="A176" s="25"/>
      <c r="B176" s="25"/>
      <c r="C176" s="22"/>
      <c r="D176" s="25"/>
      <c r="E176" s="25"/>
      <c r="F176" s="26"/>
      <c r="G176" s="26"/>
      <c r="H176" s="27"/>
      <c r="I176" s="27"/>
      <c r="J176" s="27"/>
      <c r="K176" s="27"/>
      <c r="L176" s="27"/>
      <c r="M176" s="27"/>
      <c r="O176" s="26"/>
      <c r="P176" s="8"/>
    </row>
    <row r="177" spans="1:16" ht="24.75" customHeight="1">
      <c r="A177" s="25"/>
      <c r="B177" s="25"/>
      <c r="C177" s="22"/>
      <c r="D177" s="25"/>
      <c r="E177" s="25"/>
      <c r="F177" s="26"/>
      <c r="G177" s="26"/>
      <c r="H177" s="27"/>
      <c r="I177" s="27"/>
      <c r="J177" s="27"/>
      <c r="K177" s="27"/>
      <c r="L177" s="27"/>
      <c r="M177" s="27"/>
      <c r="O177" s="26"/>
      <c r="P177" s="8"/>
    </row>
    <row r="178" spans="1:16" ht="24.75" customHeight="1">
      <c r="A178" s="25"/>
      <c r="B178" s="25"/>
      <c r="C178" s="22"/>
      <c r="D178" s="25"/>
      <c r="E178" s="25"/>
      <c r="F178" s="26"/>
      <c r="G178" s="26"/>
      <c r="H178" s="27"/>
      <c r="I178" s="27"/>
      <c r="J178" s="27"/>
      <c r="K178" s="27"/>
      <c r="L178" s="27"/>
      <c r="M178" s="27"/>
      <c r="O178" s="26"/>
      <c r="P178" s="8"/>
    </row>
    <row r="179" spans="1:16" ht="24.75" customHeight="1">
      <c r="A179" s="25"/>
      <c r="B179" s="25"/>
      <c r="C179" s="22"/>
      <c r="D179" s="25"/>
      <c r="E179" s="25"/>
      <c r="F179" s="26"/>
      <c r="G179" s="26"/>
      <c r="H179" s="27"/>
      <c r="I179" s="27"/>
      <c r="J179" s="27"/>
      <c r="K179" s="27"/>
      <c r="L179" s="27"/>
      <c r="M179" s="27"/>
      <c r="O179" s="26"/>
      <c r="P179" s="8"/>
    </row>
    <row r="180" spans="1:16" ht="24.75" customHeight="1">
      <c r="A180" s="25"/>
      <c r="B180" s="25"/>
      <c r="C180" s="22"/>
      <c r="D180" s="25"/>
      <c r="E180" s="25"/>
      <c r="F180" s="26"/>
      <c r="G180" s="26"/>
      <c r="H180" s="27"/>
      <c r="I180" s="27"/>
      <c r="J180" s="27"/>
      <c r="K180" s="27"/>
      <c r="L180" s="27"/>
      <c r="M180" s="27"/>
      <c r="O180" s="26"/>
      <c r="P180" s="8"/>
    </row>
    <row r="181" spans="1:16" ht="24.75" customHeight="1">
      <c r="A181" s="25"/>
      <c r="B181" s="25"/>
      <c r="C181" s="22"/>
      <c r="D181" s="25"/>
      <c r="E181" s="25"/>
      <c r="F181" s="26"/>
      <c r="G181" s="26"/>
      <c r="H181" s="27"/>
      <c r="I181" s="27"/>
      <c r="J181" s="27"/>
      <c r="K181" s="27"/>
      <c r="L181" s="27"/>
      <c r="M181" s="27"/>
      <c r="O181" s="26"/>
      <c r="P181" s="8"/>
    </row>
    <row r="182" spans="1:16" ht="24.75" customHeight="1">
      <c r="A182" s="25"/>
      <c r="B182" s="25"/>
      <c r="C182" s="22"/>
      <c r="D182" s="25"/>
      <c r="E182" s="25"/>
      <c r="F182" s="26"/>
      <c r="G182" s="26"/>
      <c r="H182" s="27"/>
      <c r="I182" s="27"/>
      <c r="J182" s="27"/>
      <c r="K182" s="27"/>
      <c r="L182" s="27"/>
      <c r="M182" s="27"/>
      <c r="O182" s="26"/>
      <c r="P182" s="8"/>
    </row>
    <row r="183" spans="1:16" ht="24.75" customHeight="1">
      <c r="A183" s="25"/>
      <c r="B183" s="25"/>
      <c r="C183" s="22"/>
      <c r="D183" s="25"/>
      <c r="E183" s="25"/>
      <c r="F183" s="26"/>
      <c r="G183" s="26"/>
      <c r="H183" s="27"/>
      <c r="I183" s="27"/>
      <c r="J183" s="27"/>
      <c r="K183" s="27"/>
      <c r="L183" s="27"/>
      <c r="M183" s="27"/>
      <c r="O183" s="26"/>
      <c r="P183" s="8"/>
    </row>
    <row r="184" spans="1:16" ht="24.75" customHeight="1">
      <c r="A184" s="25"/>
      <c r="B184" s="25"/>
      <c r="C184" s="22"/>
      <c r="D184" s="25"/>
      <c r="E184" s="25"/>
      <c r="F184" s="26"/>
      <c r="G184" s="26"/>
      <c r="H184" s="27"/>
      <c r="I184" s="27"/>
      <c r="J184" s="27"/>
      <c r="K184" s="27"/>
      <c r="L184" s="27"/>
      <c r="M184" s="27"/>
      <c r="O184" s="26"/>
      <c r="P184" s="8"/>
    </row>
    <row r="185" spans="1:16" ht="24.75" customHeight="1">
      <c r="A185" s="25"/>
      <c r="B185" s="25"/>
      <c r="C185" s="22"/>
      <c r="D185" s="25"/>
      <c r="E185" s="25"/>
      <c r="F185" s="26"/>
      <c r="G185" s="26"/>
      <c r="H185" s="27"/>
      <c r="I185" s="27"/>
      <c r="J185" s="27"/>
      <c r="K185" s="27"/>
      <c r="L185" s="27"/>
      <c r="M185" s="27"/>
      <c r="O185" s="26"/>
      <c r="P185" s="8"/>
    </row>
    <row r="186" spans="1:16" ht="24.75" customHeight="1">
      <c r="A186" s="25"/>
      <c r="B186" s="25"/>
      <c r="C186" s="22"/>
      <c r="D186" s="25"/>
      <c r="E186" s="25"/>
      <c r="F186" s="26"/>
      <c r="G186" s="26"/>
      <c r="H186" s="27"/>
      <c r="I186" s="27"/>
      <c r="J186" s="27"/>
      <c r="K186" s="27"/>
      <c r="L186" s="27"/>
      <c r="M186" s="27"/>
      <c r="O186" s="26"/>
      <c r="P186" s="8"/>
    </row>
    <row r="187" spans="1:16" ht="24.75" customHeight="1">
      <c r="A187" s="25"/>
      <c r="B187" s="25"/>
      <c r="C187" s="22"/>
      <c r="D187" s="25"/>
      <c r="E187" s="25"/>
      <c r="F187" s="26"/>
      <c r="G187" s="26"/>
      <c r="H187" s="27"/>
      <c r="I187" s="27"/>
      <c r="J187" s="27"/>
      <c r="K187" s="27"/>
      <c r="L187" s="27"/>
      <c r="M187" s="27"/>
      <c r="O187" s="26"/>
      <c r="P187" s="8"/>
    </row>
    <row r="188" spans="1:16" ht="24.75" customHeight="1">
      <c r="A188" s="25"/>
      <c r="B188" s="25"/>
      <c r="C188" s="22"/>
      <c r="D188" s="25"/>
      <c r="E188" s="25"/>
      <c r="F188" s="26"/>
      <c r="G188" s="26"/>
      <c r="H188" s="27"/>
      <c r="I188" s="27"/>
      <c r="J188" s="27"/>
      <c r="K188" s="27"/>
      <c r="L188" s="27"/>
      <c r="M188" s="27"/>
      <c r="O188" s="26"/>
      <c r="P188" s="8"/>
    </row>
    <row r="189" spans="1:16" ht="24.75" customHeight="1">
      <c r="A189" s="25"/>
      <c r="B189" s="25"/>
      <c r="C189" s="22"/>
      <c r="D189" s="25"/>
      <c r="E189" s="25"/>
      <c r="F189" s="26"/>
      <c r="G189" s="26"/>
      <c r="H189" s="27"/>
      <c r="I189" s="27"/>
      <c r="J189" s="27"/>
      <c r="K189" s="27"/>
      <c r="L189" s="27"/>
      <c r="M189" s="27"/>
      <c r="O189" s="26"/>
      <c r="P189" s="8"/>
    </row>
    <row r="190" spans="1:16" ht="24.75" customHeight="1">
      <c r="A190" s="25"/>
      <c r="B190" s="25"/>
      <c r="C190" s="22"/>
      <c r="D190" s="25"/>
      <c r="E190" s="25"/>
      <c r="F190" s="26"/>
      <c r="G190" s="26"/>
      <c r="H190" s="27"/>
      <c r="I190" s="27"/>
      <c r="J190" s="27"/>
      <c r="K190" s="27"/>
      <c r="L190" s="27"/>
      <c r="M190" s="27"/>
      <c r="O190" s="26"/>
      <c r="P190" s="8"/>
    </row>
    <row r="191" spans="1:16" ht="24.75" customHeight="1">
      <c r="A191" s="25"/>
      <c r="B191" s="25"/>
      <c r="C191" s="22"/>
      <c r="D191" s="25"/>
      <c r="E191" s="25"/>
      <c r="F191" s="26"/>
      <c r="G191" s="26"/>
      <c r="H191" s="27"/>
      <c r="I191" s="27"/>
      <c r="J191" s="27"/>
      <c r="K191" s="27"/>
      <c r="L191" s="27"/>
      <c r="M191" s="27"/>
      <c r="O191" s="26"/>
      <c r="P191" s="8"/>
    </row>
    <row r="192" spans="1:16" ht="24.75" customHeight="1">
      <c r="A192" s="25"/>
      <c r="B192" s="25"/>
      <c r="C192" s="22"/>
      <c r="D192" s="25"/>
      <c r="E192" s="25"/>
      <c r="F192" s="26"/>
      <c r="G192" s="26"/>
      <c r="H192" s="27"/>
      <c r="I192" s="27"/>
      <c r="J192" s="27"/>
      <c r="K192" s="27"/>
      <c r="L192" s="27"/>
      <c r="M192" s="27"/>
      <c r="O192" s="26"/>
      <c r="P192" s="8"/>
    </row>
    <row r="193" spans="1:16" ht="24.75" customHeight="1">
      <c r="A193" s="25"/>
      <c r="B193" s="25"/>
      <c r="C193" s="22"/>
      <c r="D193" s="25"/>
      <c r="E193" s="25"/>
      <c r="F193" s="26"/>
      <c r="G193" s="26"/>
      <c r="H193" s="27"/>
      <c r="I193" s="27"/>
      <c r="J193" s="27"/>
      <c r="K193" s="27"/>
      <c r="L193" s="27"/>
      <c r="M193" s="27"/>
      <c r="O193" s="26"/>
      <c r="P193" s="8"/>
    </row>
    <row r="194" spans="1:16" ht="24.75" customHeight="1">
      <c r="A194" s="25"/>
      <c r="B194" s="25"/>
      <c r="C194" s="22"/>
      <c r="D194" s="25"/>
      <c r="E194" s="25"/>
      <c r="F194" s="26"/>
      <c r="G194" s="26"/>
      <c r="H194" s="27"/>
      <c r="I194" s="27"/>
      <c r="J194" s="27"/>
      <c r="K194" s="27"/>
      <c r="L194" s="27"/>
      <c r="M194" s="27"/>
      <c r="O194" s="26"/>
      <c r="P194" s="8"/>
    </row>
    <row r="195" spans="1:16" ht="24.75" customHeight="1">
      <c r="A195" s="25"/>
      <c r="B195" s="25"/>
      <c r="C195" s="22"/>
      <c r="D195" s="25"/>
      <c r="E195" s="25"/>
      <c r="F195" s="26"/>
      <c r="G195" s="26"/>
      <c r="H195" s="27"/>
      <c r="I195" s="27"/>
      <c r="J195" s="27"/>
      <c r="K195" s="27"/>
      <c r="L195" s="27"/>
      <c r="M195" s="27"/>
      <c r="O195" s="26"/>
      <c r="P195" s="8"/>
    </row>
    <row r="196" spans="1:16" ht="24.75" customHeight="1">
      <c r="A196" s="25"/>
      <c r="B196" s="25"/>
      <c r="C196" s="22"/>
      <c r="D196" s="25"/>
      <c r="E196" s="25"/>
      <c r="F196" s="26"/>
      <c r="G196" s="26"/>
      <c r="H196" s="27"/>
      <c r="I196" s="27"/>
      <c r="J196" s="27"/>
      <c r="K196" s="27"/>
      <c r="L196" s="27"/>
      <c r="M196" s="27"/>
      <c r="O196" s="26"/>
      <c r="P196" s="8"/>
    </row>
    <row r="197" spans="1:16" ht="24.75" customHeight="1">
      <c r="A197" s="25"/>
      <c r="B197" s="25"/>
      <c r="C197" s="22"/>
      <c r="D197" s="25"/>
      <c r="E197" s="25"/>
      <c r="F197" s="26"/>
      <c r="G197" s="26"/>
      <c r="H197" s="27"/>
      <c r="I197" s="27"/>
      <c r="J197" s="27"/>
      <c r="K197" s="27"/>
      <c r="L197" s="27"/>
      <c r="M197" s="27"/>
      <c r="O197" s="26"/>
      <c r="P197" s="8"/>
    </row>
    <row r="198" spans="1:16" ht="24.75" customHeight="1">
      <c r="A198" s="25"/>
      <c r="B198" s="25"/>
      <c r="C198" s="22"/>
      <c r="D198" s="25"/>
      <c r="E198" s="25"/>
      <c r="F198" s="26"/>
      <c r="G198" s="26"/>
      <c r="H198" s="27"/>
      <c r="I198" s="27"/>
      <c r="J198" s="27"/>
      <c r="K198" s="27"/>
      <c r="L198" s="27"/>
      <c r="M198" s="27"/>
      <c r="O198" s="26"/>
      <c r="P198" s="8"/>
    </row>
    <row r="199" spans="1:16" ht="24.75" customHeight="1">
      <c r="A199" s="25"/>
      <c r="B199" s="25"/>
      <c r="C199" s="22"/>
      <c r="D199" s="25"/>
      <c r="E199" s="25"/>
      <c r="F199" s="26"/>
      <c r="G199" s="26"/>
      <c r="H199" s="27"/>
      <c r="I199" s="27"/>
      <c r="J199" s="27"/>
      <c r="K199" s="27"/>
      <c r="L199" s="27"/>
      <c r="M199" s="27"/>
      <c r="O199" s="26"/>
      <c r="P199" s="8"/>
    </row>
    <row r="200" spans="1:16" ht="24.75" customHeight="1">
      <c r="A200" s="25"/>
      <c r="B200" s="25"/>
      <c r="C200" s="22"/>
      <c r="D200" s="25"/>
      <c r="E200" s="25"/>
      <c r="F200" s="26"/>
      <c r="G200" s="26"/>
      <c r="H200" s="27"/>
      <c r="I200" s="27"/>
      <c r="J200" s="27"/>
      <c r="K200" s="27"/>
      <c r="L200" s="27"/>
      <c r="M200" s="27"/>
      <c r="O200" s="26"/>
      <c r="P200" s="8"/>
    </row>
    <row r="201" spans="1:16" ht="24.75" customHeight="1">
      <c r="A201" s="25"/>
      <c r="B201" s="25"/>
      <c r="C201" s="22"/>
      <c r="D201" s="25"/>
      <c r="E201" s="25"/>
      <c r="F201" s="26"/>
      <c r="G201" s="26"/>
      <c r="H201" s="27"/>
      <c r="I201" s="27"/>
      <c r="J201" s="27"/>
      <c r="K201" s="27"/>
      <c r="L201" s="27"/>
      <c r="M201" s="27"/>
      <c r="O201" s="26"/>
      <c r="P201" s="8"/>
    </row>
    <row r="202" spans="1:16" ht="24.75" customHeight="1">
      <c r="A202" s="25"/>
      <c r="B202" s="25"/>
      <c r="C202" s="22"/>
      <c r="D202" s="25"/>
      <c r="E202" s="25"/>
      <c r="F202" s="26"/>
      <c r="G202" s="26"/>
      <c r="H202" s="27"/>
      <c r="I202" s="27"/>
      <c r="J202" s="27"/>
      <c r="K202" s="27"/>
      <c r="L202" s="27"/>
      <c r="M202" s="27"/>
      <c r="O202" s="26"/>
      <c r="P202" s="8"/>
    </row>
    <row r="203" spans="1:16" ht="24.75" customHeight="1">
      <c r="A203" s="25"/>
      <c r="B203" s="25"/>
      <c r="C203" s="22"/>
      <c r="D203" s="25"/>
      <c r="E203" s="25"/>
      <c r="F203" s="26"/>
      <c r="G203" s="26"/>
      <c r="H203" s="27"/>
      <c r="I203" s="27"/>
      <c r="J203" s="27"/>
      <c r="K203" s="27"/>
      <c r="L203" s="27"/>
      <c r="M203" s="27"/>
      <c r="O203" s="26"/>
      <c r="P203" s="8"/>
    </row>
    <row r="204" spans="1:16" ht="24.75" customHeight="1">
      <c r="A204" s="25"/>
      <c r="B204" s="25"/>
      <c r="C204" s="22"/>
      <c r="D204" s="25"/>
      <c r="E204" s="25"/>
      <c r="F204" s="26"/>
      <c r="G204" s="26"/>
      <c r="H204" s="27"/>
      <c r="I204" s="27"/>
      <c r="J204" s="27"/>
      <c r="K204" s="27"/>
      <c r="L204" s="27"/>
      <c r="M204" s="27"/>
      <c r="O204" s="26"/>
      <c r="P204" s="8"/>
    </row>
    <row r="205" spans="1:16" ht="24.75" customHeight="1">
      <c r="A205" s="25"/>
      <c r="B205" s="25"/>
      <c r="C205" s="22"/>
      <c r="D205" s="25"/>
      <c r="E205" s="25"/>
      <c r="F205" s="26"/>
      <c r="G205" s="26"/>
      <c r="H205" s="27"/>
      <c r="I205" s="27"/>
      <c r="J205" s="27"/>
      <c r="K205" s="27"/>
      <c r="L205" s="27"/>
      <c r="M205" s="27"/>
      <c r="O205" s="26"/>
      <c r="P205" s="8"/>
    </row>
    <row r="206" spans="1:16" ht="24.75" customHeight="1">
      <c r="A206" s="25"/>
      <c r="B206" s="25"/>
      <c r="C206" s="22"/>
      <c r="D206" s="25"/>
      <c r="E206" s="25"/>
      <c r="F206" s="26"/>
      <c r="G206" s="26"/>
      <c r="H206" s="27"/>
      <c r="I206" s="27"/>
      <c r="J206" s="27"/>
      <c r="K206" s="27"/>
      <c r="L206" s="27"/>
      <c r="M206" s="27"/>
      <c r="O206" s="26"/>
      <c r="P206" s="8"/>
    </row>
    <row r="207" spans="1:16" ht="24.75" customHeight="1">
      <c r="A207" s="25"/>
      <c r="B207" s="25"/>
      <c r="C207" s="22"/>
      <c r="D207" s="25"/>
      <c r="E207" s="25"/>
      <c r="F207" s="26"/>
      <c r="G207" s="26"/>
      <c r="H207" s="27"/>
      <c r="I207" s="27"/>
      <c r="J207" s="27"/>
      <c r="K207" s="27"/>
      <c r="L207" s="27"/>
      <c r="M207" s="27"/>
      <c r="O207" s="26"/>
      <c r="P207" s="8"/>
    </row>
    <row r="208" spans="1:16" ht="24.75" customHeight="1">
      <c r="A208" s="25"/>
      <c r="B208" s="25"/>
      <c r="C208" s="22"/>
      <c r="D208" s="25"/>
      <c r="E208" s="25"/>
      <c r="F208" s="26"/>
      <c r="G208" s="26"/>
      <c r="H208" s="27"/>
      <c r="I208" s="27"/>
      <c r="J208" s="27"/>
      <c r="K208" s="27"/>
      <c r="L208" s="27"/>
      <c r="M208" s="27"/>
      <c r="O208" s="26"/>
      <c r="P208" s="8"/>
    </row>
    <row r="209" spans="1:16" ht="24.75" customHeight="1">
      <c r="A209" s="25"/>
      <c r="B209" s="25"/>
      <c r="C209" s="22"/>
      <c r="D209" s="25"/>
      <c r="E209" s="25"/>
      <c r="F209" s="26"/>
      <c r="G209" s="26"/>
      <c r="H209" s="27"/>
      <c r="I209" s="27"/>
      <c r="J209" s="27"/>
      <c r="K209" s="27"/>
      <c r="L209" s="27"/>
      <c r="M209" s="27"/>
      <c r="O209" s="26"/>
      <c r="P209" s="8"/>
    </row>
    <row r="210" spans="1:16" ht="24.75" customHeight="1">
      <c r="A210" s="25"/>
      <c r="B210" s="25"/>
      <c r="C210" s="22"/>
      <c r="D210" s="25"/>
      <c r="E210" s="25"/>
      <c r="F210" s="26"/>
      <c r="G210" s="26"/>
      <c r="H210" s="27"/>
      <c r="I210" s="27"/>
      <c r="J210" s="27"/>
      <c r="K210" s="27"/>
      <c r="L210" s="27"/>
      <c r="M210" s="27"/>
      <c r="O210" s="26"/>
      <c r="P210" s="8"/>
    </row>
    <row r="211" spans="1:16" ht="24.75" customHeight="1">
      <c r="A211" s="25"/>
      <c r="B211" s="25"/>
      <c r="C211" s="22"/>
      <c r="D211" s="25"/>
      <c r="E211" s="25"/>
      <c r="F211" s="26"/>
      <c r="G211" s="26"/>
      <c r="H211" s="27"/>
      <c r="I211" s="27"/>
      <c r="J211" s="27"/>
      <c r="K211" s="27"/>
      <c r="L211" s="27"/>
      <c r="M211" s="27"/>
      <c r="O211" s="26"/>
      <c r="P211" s="8"/>
    </row>
    <row r="212" spans="1:16" ht="24.75" customHeight="1">
      <c r="A212" s="25"/>
      <c r="B212" s="25"/>
      <c r="C212" s="22"/>
      <c r="D212" s="25"/>
      <c r="E212" s="25"/>
      <c r="F212" s="26"/>
      <c r="G212" s="26"/>
      <c r="H212" s="27"/>
      <c r="I212" s="27"/>
      <c r="J212" s="27"/>
      <c r="K212" s="27"/>
      <c r="L212" s="27"/>
      <c r="M212" s="27"/>
      <c r="O212" s="26"/>
      <c r="P212" s="8"/>
    </row>
    <row r="213" spans="1:16" ht="24.75" customHeight="1">
      <c r="A213" s="25"/>
      <c r="B213" s="25"/>
      <c r="C213" s="22"/>
      <c r="D213" s="25"/>
      <c r="E213" s="25"/>
      <c r="F213" s="26"/>
      <c r="G213" s="26"/>
      <c r="H213" s="27"/>
      <c r="I213" s="27"/>
      <c r="J213" s="27"/>
      <c r="K213" s="27"/>
      <c r="L213" s="27"/>
      <c r="M213" s="27"/>
      <c r="O213" s="26"/>
      <c r="P213" s="8"/>
    </row>
    <row r="214" spans="1:16" ht="24.75" customHeight="1">
      <c r="A214" s="25"/>
      <c r="B214" s="25"/>
      <c r="C214" s="22"/>
      <c r="D214" s="25"/>
      <c r="E214" s="25"/>
      <c r="F214" s="26"/>
      <c r="G214" s="26"/>
      <c r="H214" s="27"/>
      <c r="I214" s="27"/>
      <c r="J214" s="27"/>
      <c r="K214" s="27"/>
      <c r="L214" s="27"/>
      <c r="M214" s="27"/>
      <c r="O214" s="26"/>
      <c r="P214" s="8"/>
    </row>
    <row r="215" spans="1:16" ht="24.75" customHeight="1">
      <c r="A215" s="25"/>
      <c r="B215" s="25"/>
      <c r="C215" s="22"/>
      <c r="D215" s="25"/>
      <c r="E215" s="25"/>
      <c r="F215" s="26"/>
      <c r="G215" s="26"/>
      <c r="H215" s="27"/>
      <c r="I215" s="27"/>
      <c r="J215" s="27"/>
      <c r="K215" s="27"/>
      <c r="L215" s="27"/>
      <c r="M215" s="27"/>
      <c r="O215" s="26"/>
      <c r="P215" s="8"/>
    </row>
    <row r="216" spans="1:16" ht="24.75" customHeight="1">
      <c r="A216" s="25"/>
      <c r="B216" s="25"/>
      <c r="C216" s="22"/>
      <c r="D216" s="25"/>
      <c r="E216" s="25"/>
      <c r="F216" s="26"/>
      <c r="G216" s="26"/>
      <c r="H216" s="27"/>
      <c r="I216" s="27"/>
      <c r="J216" s="27"/>
      <c r="K216" s="27"/>
      <c r="L216" s="27"/>
      <c r="M216" s="27"/>
      <c r="O216" s="26"/>
      <c r="P216" s="8"/>
    </row>
    <row r="217" spans="1:16" ht="24.75" customHeight="1">
      <c r="A217" s="25"/>
      <c r="B217" s="25"/>
      <c r="C217" s="22"/>
      <c r="D217" s="25"/>
      <c r="E217" s="25"/>
      <c r="F217" s="26"/>
      <c r="G217" s="26"/>
      <c r="H217" s="27"/>
      <c r="I217" s="27"/>
      <c r="J217" s="27"/>
      <c r="K217" s="27"/>
      <c r="L217" s="27"/>
      <c r="M217" s="27"/>
      <c r="O217" s="26"/>
      <c r="P217" s="8"/>
    </row>
    <row r="218" spans="1:16" ht="24.75" customHeight="1">
      <c r="A218" s="25"/>
      <c r="B218" s="25"/>
      <c r="C218" s="22"/>
      <c r="D218" s="25"/>
      <c r="E218" s="25"/>
      <c r="F218" s="26"/>
      <c r="G218" s="26"/>
      <c r="H218" s="27"/>
      <c r="I218" s="27"/>
      <c r="J218" s="27"/>
      <c r="K218" s="27"/>
      <c r="L218" s="27"/>
      <c r="M218" s="27"/>
      <c r="O218" s="26"/>
    </row>
    <row r="219" spans="1:16" ht="24.75" customHeight="1">
      <c r="A219" s="25"/>
      <c r="B219" s="25"/>
      <c r="C219" s="22"/>
      <c r="D219" s="25"/>
      <c r="E219" s="25"/>
      <c r="F219" s="26"/>
      <c r="G219" s="26"/>
      <c r="H219" s="27"/>
      <c r="I219" s="27"/>
      <c r="J219" s="27"/>
      <c r="K219" s="27"/>
      <c r="L219" s="27"/>
      <c r="M219" s="27"/>
      <c r="O219" s="26"/>
    </row>
    <row r="220" spans="1:16" ht="24.75" customHeight="1">
      <c r="A220" s="25"/>
      <c r="B220" s="25"/>
      <c r="C220" s="22"/>
      <c r="D220" s="25"/>
      <c r="E220" s="25"/>
      <c r="F220" s="26"/>
      <c r="G220" s="26"/>
      <c r="H220" s="27"/>
      <c r="I220" s="27"/>
      <c r="J220" s="27"/>
      <c r="K220" s="27"/>
      <c r="L220" s="27"/>
      <c r="M220" s="27"/>
      <c r="O220" s="26"/>
    </row>
    <row r="221" spans="1:16" ht="24.75" customHeight="1">
      <c r="A221" s="25"/>
      <c r="B221" s="25"/>
      <c r="C221" s="22"/>
      <c r="D221" s="25"/>
      <c r="E221" s="25"/>
      <c r="F221" s="26"/>
      <c r="G221" s="26"/>
      <c r="H221" s="27"/>
      <c r="I221" s="27"/>
      <c r="J221" s="27"/>
      <c r="K221" s="27"/>
      <c r="L221" s="27"/>
      <c r="M221" s="27"/>
      <c r="O221" s="26"/>
    </row>
    <row r="222" spans="1:16" ht="24.75" customHeight="1">
      <c r="A222" s="25"/>
      <c r="B222" s="25"/>
      <c r="C222" s="22"/>
      <c r="D222" s="25"/>
      <c r="E222" s="25"/>
      <c r="F222" s="26"/>
      <c r="G222" s="26"/>
      <c r="H222" s="27"/>
      <c r="I222" s="27"/>
      <c r="J222" s="27"/>
      <c r="K222" s="27"/>
      <c r="L222" s="27"/>
      <c r="M222" s="27"/>
      <c r="O222" s="26"/>
    </row>
    <row r="223" spans="1:16" ht="24.75" customHeight="1">
      <c r="A223" s="25"/>
      <c r="B223" s="25"/>
      <c r="C223" s="22"/>
      <c r="D223" s="25"/>
      <c r="E223" s="25"/>
      <c r="F223" s="26"/>
      <c r="G223" s="26"/>
      <c r="H223" s="27"/>
      <c r="I223" s="27"/>
      <c r="J223" s="27"/>
      <c r="K223" s="27"/>
      <c r="L223" s="27"/>
      <c r="M223" s="27"/>
      <c r="O223" s="26"/>
    </row>
    <row r="224" spans="1:16" ht="24.75" customHeight="1">
      <c r="A224" s="25"/>
      <c r="B224" s="25"/>
      <c r="C224" s="22"/>
      <c r="D224" s="25"/>
      <c r="E224" s="25"/>
      <c r="F224" s="26"/>
      <c r="G224" s="26"/>
      <c r="H224" s="27"/>
      <c r="I224" s="27"/>
      <c r="J224" s="27"/>
      <c r="K224" s="27"/>
      <c r="L224" s="27"/>
      <c r="M224" s="27"/>
      <c r="O224" s="26"/>
    </row>
  </sheetData>
  <autoFilter ref="A4:M24">
    <sortState ref="A6:M26">
      <sortCondition ref="A4:A24"/>
    </sortState>
  </autoFilter>
  <mergeCells count="22">
    <mergeCell ref="A1:M1"/>
    <mergeCell ref="A3:A4"/>
    <mergeCell ref="B3:B4"/>
    <mergeCell ref="C3:C4"/>
    <mergeCell ref="D3:E3"/>
    <mergeCell ref="F3:F4"/>
    <mergeCell ref="H3:I3"/>
    <mergeCell ref="M3:M4"/>
    <mergeCell ref="G3:G4"/>
    <mergeCell ref="O3:O4"/>
    <mergeCell ref="AM3:AO4"/>
    <mergeCell ref="T4:V4"/>
    <mergeCell ref="W4:Y4"/>
    <mergeCell ref="Z4:AB4"/>
    <mergeCell ref="AC4:AE4"/>
    <mergeCell ref="AF4:AH4"/>
    <mergeCell ref="AI4:AK4"/>
    <mergeCell ref="P3:P5"/>
    <mergeCell ref="Q3:S4"/>
    <mergeCell ref="T3:AB3"/>
    <mergeCell ref="AC3:AK3"/>
    <mergeCell ref="AL3:AL5"/>
  </mergeCells>
  <phoneticPr fontId="5" type="noConversion"/>
  <printOptions horizontalCentered="1"/>
  <pageMargins left="0.31496062992125984" right="0.25" top="0.56000000000000005" bottom="0.38" header="0.19685039370078741" footer="0.27559055118110237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CN224"/>
  <sheetViews>
    <sheetView view="pageBreakPreview" zoomScaleNormal="100" zoomScaleSheetLayoutView="100" workbookViewId="0">
      <pane ySplit="4" topLeftCell="A5" activePane="bottomLeft" state="frozen"/>
      <selection activeCell="H22" sqref="H22"/>
      <selection pane="bottomLeft" activeCell="AE7" sqref="AE7"/>
    </sheetView>
  </sheetViews>
  <sheetFormatPr defaultRowHeight="24.75" customHeight="1"/>
  <cols>
    <col min="1" max="1" width="5.77734375" style="3" customWidth="1"/>
    <col min="2" max="2" width="18.77734375" style="3" customWidth="1"/>
    <col min="3" max="3" width="8.77734375" style="21" customWidth="1"/>
    <col min="4" max="5" width="3.77734375" style="3" customWidth="1"/>
    <col min="6" max="7" width="8.77734375" style="31" customWidth="1"/>
    <col min="8" max="8" width="9.77734375" style="28" customWidth="1"/>
    <col min="9" max="9" width="29.77734375" style="28" customWidth="1"/>
    <col min="10" max="10" width="7.77734375" style="28" customWidth="1"/>
    <col min="11" max="11" width="21.77734375" style="28" customWidth="1"/>
    <col min="12" max="12" width="7.77734375" style="28" customWidth="1"/>
    <col min="13" max="13" width="8.77734375" style="28" customWidth="1"/>
    <col min="14" max="14" width="8.88671875" style="50"/>
    <col min="15" max="15" width="8.77734375" style="40" customWidth="1"/>
    <col min="16" max="16" width="8.77734375" style="10" customWidth="1"/>
    <col min="17" max="17" width="4.77734375" style="10" customWidth="1"/>
    <col min="18" max="18" width="1.77734375" style="10" bestFit="1" customWidth="1"/>
    <col min="19" max="19" width="6.77734375" style="20" customWidth="1"/>
    <col min="20" max="20" width="4.77734375" style="10" customWidth="1"/>
    <col min="21" max="21" width="1.77734375" style="10" bestFit="1" customWidth="1"/>
    <col min="22" max="22" width="6.77734375" style="20" customWidth="1"/>
    <col min="23" max="23" width="4.77734375" style="10" customWidth="1"/>
    <col min="24" max="24" width="1.77734375" style="10" bestFit="1" customWidth="1"/>
    <col min="25" max="25" width="6.77734375" style="20" customWidth="1"/>
    <col min="26" max="26" width="4.77734375" style="10" customWidth="1"/>
    <col min="27" max="27" width="1.77734375" style="10" bestFit="1" customWidth="1"/>
    <col min="28" max="28" width="6.77734375" style="20" customWidth="1"/>
    <col min="29" max="29" width="4.77734375" style="10" customWidth="1"/>
    <col min="30" max="30" width="1.77734375" style="10" bestFit="1" customWidth="1"/>
    <col min="31" max="31" width="6.77734375" style="20" customWidth="1"/>
    <col min="32" max="32" width="4.77734375" style="10" customWidth="1"/>
    <col min="33" max="33" width="1.77734375" style="10" customWidth="1"/>
    <col min="34" max="34" width="6.77734375" style="20" customWidth="1"/>
    <col min="35" max="35" width="4.77734375" style="10" customWidth="1"/>
    <col min="36" max="36" width="1.77734375" style="10" bestFit="1" customWidth="1"/>
    <col min="37" max="37" width="6.77734375" style="20" customWidth="1"/>
    <col min="38" max="38" width="6.77734375" style="10" customWidth="1"/>
    <col min="39" max="39" width="4.77734375" style="10" customWidth="1"/>
    <col min="40" max="40" width="1.77734375" style="10" bestFit="1" customWidth="1"/>
    <col min="41" max="41" width="6.77734375" style="20" customWidth="1"/>
    <col min="42" max="16384" width="8.88671875" style="3"/>
  </cols>
  <sheetData>
    <row r="1" spans="1:92" s="1" customFormat="1" ht="36" customHeight="1">
      <c r="A1" s="136" t="s">
        <v>532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98"/>
      <c r="O1" s="98"/>
      <c r="P1" s="4"/>
      <c r="Q1" s="5"/>
      <c r="R1" s="5"/>
      <c r="S1" s="6"/>
      <c r="T1" s="5"/>
      <c r="U1" s="5"/>
      <c r="V1" s="6"/>
      <c r="W1" s="5"/>
      <c r="X1" s="5"/>
      <c r="Y1" s="6"/>
      <c r="Z1" s="5"/>
      <c r="AA1" s="5"/>
      <c r="AB1" s="6"/>
      <c r="AC1" s="5"/>
      <c r="AD1" s="5"/>
      <c r="AE1" s="6"/>
      <c r="AF1" s="5"/>
      <c r="AG1" s="5"/>
      <c r="AH1" s="6"/>
      <c r="AI1" s="5"/>
      <c r="AJ1" s="5"/>
      <c r="AK1" s="6"/>
      <c r="AL1" s="5"/>
      <c r="AM1" s="5"/>
      <c r="AN1" s="5"/>
      <c r="AO1" s="6"/>
    </row>
    <row r="2" spans="1:92" ht="20.100000000000001" customHeight="1">
      <c r="A2" s="2"/>
      <c r="F2" s="40"/>
      <c r="G2" s="40"/>
      <c r="H2" s="29"/>
      <c r="I2" s="82"/>
      <c r="J2" s="57"/>
      <c r="K2" s="57"/>
      <c r="L2" s="57"/>
      <c r="M2" s="83" t="s">
        <v>713</v>
      </c>
      <c r="P2" s="7"/>
      <c r="Q2" s="8">
        <f>COUNTA(G5:G223)</f>
        <v>30</v>
      </c>
      <c r="R2" s="8"/>
      <c r="S2" s="9">
        <f>SUM(G5:G223)</f>
        <v>41096</v>
      </c>
      <c r="T2" s="8"/>
      <c r="U2" s="8"/>
      <c r="V2" s="94"/>
      <c r="W2" s="8"/>
      <c r="X2" s="8"/>
      <c r="Y2" s="94"/>
      <c r="Z2" s="8"/>
      <c r="AA2" s="8"/>
      <c r="AB2" s="94"/>
      <c r="AC2" s="99"/>
      <c r="AD2" s="99"/>
      <c r="AE2" s="99"/>
      <c r="AF2" s="99"/>
      <c r="AG2" s="99"/>
      <c r="AH2" s="99"/>
      <c r="AI2" s="99"/>
      <c r="AJ2" s="99"/>
      <c r="AK2" s="99"/>
      <c r="AL2" s="72"/>
      <c r="AM2" s="8"/>
      <c r="AN2" s="8"/>
      <c r="AO2" s="9"/>
      <c r="CN2" s="3" t="s">
        <v>676</v>
      </c>
    </row>
    <row r="3" spans="1:92" ht="30" customHeight="1">
      <c r="A3" s="132" t="s">
        <v>657</v>
      </c>
      <c r="B3" s="135" t="s">
        <v>32</v>
      </c>
      <c r="C3" s="134" t="s">
        <v>38</v>
      </c>
      <c r="D3" s="135" t="s">
        <v>10</v>
      </c>
      <c r="E3" s="135"/>
      <c r="F3" s="133" t="s">
        <v>29</v>
      </c>
      <c r="G3" s="133" t="s">
        <v>41</v>
      </c>
      <c r="H3" s="138" t="s">
        <v>13</v>
      </c>
      <c r="I3" s="138"/>
      <c r="J3" s="85" t="s">
        <v>11</v>
      </c>
      <c r="K3" s="85"/>
      <c r="L3" s="85"/>
      <c r="M3" s="138" t="s">
        <v>16</v>
      </c>
      <c r="N3" s="95"/>
      <c r="O3" s="133" t="s">
        <v>658</v>
      </c>
      <c r="P3" s="132" t="s">
        <v>15</v>
      </c>
      <c r="Q3" s="132" t="s">
        <v>42</v>
      </c>
      <c r="R3" s="132"/>
      <c r="S3" s="132"/>
      <c r="T3" s="132" t="s">
        <v>523</v>
      </c>
      <c r="U3" s="132"/>
      <c r="V3" s="132"/>
      <c r="W3" s="132"/>
      <c r="X3" s="132"/>
      <c r="Y3" s="132"/>
      <c r="Z3" s="132"/>
      <c r="AA3" s="132"/>
      <c r="AB3" s="132"/>
      <c r="AC3" s="132" t="s">
        <v>9</v>
      </c>
      <c r="AD3" s="132"/>
      <c r="AE3" s="132"/>
      <c r="AF3" s="132"/>
      <c r="AG3" s="132"/>
      <c r="AH3" s="132"/>
      <c r="AI3" s="132"/>
      <c r="AJ3" s="132"/>
      <c r="AK3" s="132"/>
      <c r="AL3" s="132" t="s">
        <v>16</v>
      </c>
      <c r="AM3" s="132" t="s">
        <v>528</v>
      </c>
      <c r="AN3" s="132"/>
      <c r="AO3" s="132"/>
    </row>
    <row r="4" spans="1:92" ht="30" customHeight="1">
      <c r="A4" s="132"/>
      <c r="B4" s="135"/>
      <c r="C4" s="134"/>
      <c r="D4" s="80" t="s">
        <v>34</v>
      </c>
      <c r="E4" s="80" t="s">
        <v>35</v>
      </c>
      <c r="F4" s="133"/>
      <c r="G4" s="133"/>
      <c r="H4" s="81" t="s">
        <v>14</v>
      </c>
      <c r="I4" s="81" t="s">
        <v>12</v>
      </c>
      <c r="J4" s="81" t="s">
        <v>14</v>
      </c>
      <c r="K4" s="81" t="s">
        <v>27</v>
      </c>
      <c r="L4" s="81" t="s">
        <v>28</v>
      </c>
      <c r="M4" s="138"/>
      <c r="N4" s="95"/>
      <c r="O4" s="133"/>
      <c r="P4" s="132"/>
      <c r="Q4" s="132"/>
      <c r="R4" s="132"/>
      <c r="S4" s="132"/>
      <c r="T4" s="132" t="s">
        <v>55</v>
      </c>
      <c r="U4" s="132"/>
      <c r="V4" s="132"/>
      <c r="W4" s="132" t="s">
        <v>522</v>
      </c>
      <c r="X4" s="132"/>
      <c r="Y4" s="132"/>
      <c r="Z4" s="132" t="s">
        <v>6</v>
      </c>
      <c r="AA4" s="132"/>
      <c r="AB4" s="132"/>
      <c r="AC4" s="132" t="s">
        <v>497</v>
      </c>
      <c r="AD4" s="132"/>
      <c r="AE4" s="132"/>
      <c r="AF4" s="132" t="s">
        <v>519</v>
      </c>
      <c r="AG4" s="132"/>
      <c r="AH4" s="132"/>
      <c r="AI4" s="132" t="s">
        <v>6</v>
      </c>
      <c r="AJ4" s="132"/>
      <c r="AK4" s="132"/>
      <c r="AL4" s="132"/>
      <c r="AM4" s="132"/>
      <c r="AN4" s="132"/>
      <c r="AO4" s="132"/>
    </row>
    <row r="5" spans="1:92" ht="24.95" customHeight="1">
      <c r="A5" s="96">
        <v>1</v>
      </c>
      <c r="B5" s="25" t="s">
        <v>659</v>
      </c>
      <c r="C5" s="25" t="s">
        <v>677</v>
      </c>
      <c r="D5" s="25" t="s">
        <v>49</v>
      </c>
      <c r="E5" s="25"/>
      <c r="F5" s="26">
        <v>406347</v>
      </c>
      <c r="G5" s="111">
        <v>24861</v>
      </c>
      <c r="H5" s="27" t="s">
        <v>710</v>
      </c>
      <c r="I5" s="27" t="s">
        <v>708</v>
      </c>
      <c r="J5" s="27"/>
      <c r="K5" s="27"/>
      <c r="L5" s="27"/>
      <c r="M5" s="27"/>
      <c r="N5" s="109">
        <f t="shared" ref="N5:N36" si="0">F5-G5</f>
        <v>381486</v>
      </c>
      <c r="O5" s="26"/>
      <c r="P5" s="132"/>
      <c r="Q5" s="63" t="s">
        <v>17</v>
      </c>
      <c r="R5" s="64" t="s">
        <v>5</v>
      </c>
      <c r="S5" s="65" t="s">
        <v>7</v>
      </c>
      <c r="T5" s="63" t="s">
        <v>17</v>
      </c>
      <c r="U5" s="64" t="s">
        <v>5</v>
      </c>
      <c r="V5" s="65" t="s">
        <v>7</v>
      </c>
      <c r="W5" s="63" t="s">
        <v>17</v>
      </c>
      <c r="X5" s="64" t="s">
        <v>5</v>
      </c>
      <c r="Y5" s="65" t="s">
        <v>7</v>
      </c>
      <c r="Z5" s="63" t="s">
        <v>17</v>
      </c>
      <c r="AA5" s="64" t="s">
        <v>5</v>
      </c>
      <c r="AB5" s="65" t="s">
        <v>7</v>
      </c>
      <c r="AC5" s="63" t="s">
        <v>17</v>
      </c>
      <c r="AD5" s="64" t="s">
        <v>5</v>
      </c>
      <c r="AE5" s="65" t="s">
        <v>7</v>
      </c>
      <c r="AF5" s="63" t="s">
        <v>17</v>
      </c>
      <c r="AG5" s="64" t="s">
        <v>5</v>
      </c>
      <c r="AH5" s="65" t="s">
        <v>7</v>
      </c>
      <c r="AI5" s="63" t="s">
        <v>17</v>
      </c>
      <c r="AJ5" s="64" t="s">
        <v>5</v>
      </c>
      <c r="AK5" s="65" t="s">
        <v>7</v>
      </c>
      <c r="AL5" s="132"/>
      <c r="AM5" s="63" t="s">
        <v>17</v>
      </c>
      <c r="AN5" s="64" t="s">
        <v>5</v>
      </c>
      <c r="AO5" s="65" t="s">
        <v>7</v>
      </c>
    </row>
    <row r="6" spans="1:92" ht="24.95" customHeight="1">
      <c r="A6" s="96">
        <v>2</v>
      </c>
      <c r="B6" s="25" t="s">
        <v>659</v>
      </c>
      <c r="C6" s="25" t="s">
        <v>678</v>
      </c>
      <c r="D6" s="25" t="s">
        <v>46</v>
      </c>
      <c r="E6" s="25"/>
      <c r="F6" s="26">
        <v>793</v>
      </c>
      <c r="G6" s="111">
        <v>73</v>
      </c>
      <c r="H6" s="27" t="s">
        <v>710</v>
      </c>
      <c r="I6" s="33" t="s">
        <v>709</v>
      </c>
      <c r="J6" s="27"/>
      <c r="K6" s="27"/>
      <c r="L6" s="27"/>
      <c r="M6" s="27"/>
      <c r="N6" s="109">
        <f t="shared" si="0"/>
        <v>720</v>
      </c>
      <c r="O6" s="26"/>
      <c r="P6" s="89" t="s">
        <v>6</v>
      </c>
      <c r="Q6" s="102">
        <f>SUM(Q7:Q26)</f>
        <v>30</v>
      </c>
      <c r="R6" s="108" t="s">
        <v>18</v>
      </c>
      <c r="S6" s="105">
        <f>SUM(S7:S26)</f>
        <v>41096</v>
      </c>
      <c r="T6" s="102">
        <f>SUM(T7:T26)</f>
        <v>4</v>
      </c>
      <c r="U6" s="108" t="s">
        <v>18</v>
      </c>
      <c r="V6" s="105">
        <f>SUM(V7:V26)</f>
        <v>25369</v>
      </c>
      <c r="W6" s="102">
        <f>SUM(W7:W26)</f>
        <v>5</v>
      </c>
      <c r="X6" s="108" t="s">
        <v>18</v>
      </c>
      <c r="Y6" s="105">
        <f>SUM(Y7:Y26)</f>
        <v>729</v>
      </c>
      <c r="Z6" s="102">
        <f>SUM(Z7:Z26)</f>
        <v>9</v>
      </c>
      <c r="AA6" s="108" t="s">
        <v>18</v>
      </c>
      <c r="AB6" s="105">
        <f>SUM(AB7:AB26)</f>
        <v>26098</v>
      </c>
      <c r="AC6" s="102">
        <f>SUM(AC7:AC26)</f>
        <v>21</v>
      </c>
      <c r="AD6" s="108" t="s">
        <v>18</v>
      </c>
      <c r="AE6" s="105">
        <f>SUM(AE7:AE26)</f>
        <v>14998</v>
      </c>
      <c r="AF6" s="102">
        <f>SUM(AF7:AF26)</f>
        <v>0</v>
      </c>
      <c r="AG6" s="108" t="s">
        <v>18</v>
      </c>
      <c r="AH6" s="105">
        <f>SUM(AH7:AH26)</f>
        <v>0</v>
      </c>
      <c r="AI6" s="102">
        <f>SUM(AI7:AI26)</f>
        <v>21</v>
      </c>
      <c r="AJ6" s="108" t="s">
        <v>18</v>
      </c>
      <c r="AK6" s="105">
        <f>SUM(AK7:AK26)</f>
        <v>14998</v>
      </c>
      <c r="AL6" s="100"/>
      <c r="AM6" s="102">
        <f>SUM(AM7:AM26)</f>
        <v>30</v>
      </c>
      <c r="AN6" s="108" t="s">
        <v>18</v>
      </c>
      <c r="AO6" s="105">
        <f>SUM(AO7:AO26)</f>
        <v>41096</v>
      </c>
    </row>
    <row r="7" spans="1:92" ht="24.95" customHeight="1">
      <c r="A7" s="96">
        <v>3</v>
      </c>
      <c r="B7" s="25" t="s">
        <v>659</v>
      </c>
      <c r="C7" s="25" t="s">
        <v>679</v>
      </c>
      <c r="D7" s="25" t="s">
        <v>0</v>
      </c>
      <c r="E7" s="25"/>
      <c r="F7" s="26">
        <v>413</v>
      </c>
      <c r="G7" s="111">
        <v>161</v>
      </c>
      <c r="H7" s="27" t="s">
        <v>714</v>
      </c>
      <c r="I7" s="33"/>
      <c r="J7" s="27"/>
      <c r="K7" s="27"/>
      <c r="L7" s="27"/>
      <c r="M7" s="27"/>
      <c r="N7" s="109">
        <f t="shared" si="0"/>
        <v>252</v>
      </c>
      <c r="O7" s="26"/>
      <c r="P7" s="90" t="s">
        <v>0</v>
      </c>
      <c r="Q7" s="103">
        <f>COUNTIFS($D$5:$D$223,$P7)</f>
        <v>7</v>
      </c>
      <c r="R7" s="37" t="s">
        <v>5</v>
      </c>
      <c r="S7" s="106">
        <f>SUMIFS($G$5:$G$223,$D$5:$D$223,$P7)</f>
        <v>2478</v>
      </c>
      <c r="T7" s="103">
        <f>COUNTIFS($D$5:$D$223,$P7,$H$5:$H$223,"국유지")</f>
        <v>0</v>
      </c>
      <c r="U7" s="37" t="s">
        <v>5</v>
      </c>
      <c r="V7" s="106">
        <f>SUMIFS($G$5:$G$223,$D$5:$D$223,$P7,$H$5:$H$223,"국유지")</f>
        <v>0</v>
      </c>
      <c r="W7" s="103">
        <f>COUNTIFS($D$5:$D$223,$P7,$H$5:$H$223,"공유지")</f>
        <v>0</v>
      </c>
      <c r="X7" s="37" t="s">
        <v>5</v>
      </c>
      <c r="Y7" s="106">
        <f>SUMIFS($G$5:$G$223,$D$5:$D$223,$P7,$H$5:$H$223,"공유지")</f>
        <v>0</v>
      </c>
      <c r="Z7" s="103">
        <f>T7+W7</f>
        <v>0</v>
      </c>
      <c r="AA7" s="37" t="s">
        <v>5</v>
      </c>
      <c r="AB7" s="106">
        <f>V7+Y7</f>
        <v>0</v>
      </c>
      <c r="AC7" s="103">
        <f>Q7-Z7-AF7</f>
        <v>7</v>
      </c>
      <c r="AD7" s="37" t="s">
        <v>5</v>
      </c>
      <c r="AE7" s="106">
        <f>S7-AB7-AH7</f>
        <v>2478</v>
      </c>
      <c r="AF7" s="103">
        <f>COUNTIFS($D$5:$D$223,$P7,$H$5:$H$223,"한국농어촌공사")</f>
        <v>0</v>
      </c>
      <c r="AG7" s="37" t="s">
        <v>5</v>
      </c>
      <c r="AH7" s="106">
        <f>SUMIFS($G$5:$G$223,$D$5:$D$223,$P7,$H$5:$H$223,"한국농어촌공사")</f>
        <v>0</v>
      </c>
      <c r="AI7" s="103">
        <f>AC7+AF7</f>
        <v>7</v>
      </c>
      <c r="AJ7" s="37" t="s">
        <v>5</v>
      </c>
      <c r="AK7" s="106">
        <f>AE7+AH7</f>
        <v>2478</v>
      </c>
      <c r="AL7" s="101"/>
      <c r="AM7" s="103">
        <f>Z7+AI7</f>
        <v>7</v>
      </c>
      <c r="AN7" s="37" t="s">
        <v>5</v>
      </c>
      <c r="AO7" s="106">
        <f>AB7+AK7</f>
        <v>2478</v>
      </c>
    </row>
    <row r="8" spans="1:92" ht="24.95" customHeight="1">
      <c r="A8" s="96">
        <v>4</v>
      </c>
      <c r="B8" s="25" t="s">
        <v>659</v>
      </c>
      <c r="C8" s="25" t="s">
        <v>680</v>
      </c>
      <c r="D8" s="25" t="s">
        <v>1</v>
      </c>
      <c r="E8" s="25"/>
      <c r="F8" s="26">
        <v>1154</v>
      </c>
      <c r="G8" s="111">
        <v>555</v>
      </c>
      <c r="H8" s="27" t="s">
        <v>715</v>
      </c>
      <c r="I8" s="27" t="s">
        <v>662</v>
      </c>
      <c r="J8" s="27"/>
      <c r="K8" s="27"/>
      <c r="L8" s="27"/>
      <c r="M8" s="27"/>
      <c r="N8" s="109">
        <f t="shared" si="0"/>
        <v>599</v>
      </c>
      <c r="O8" s="26"/>
      <c r="P8" s="90" t="s">
        <v>1</v>
      </c>
      <c r="Q8" s="103">
        <f t="shared" ref="Q8" si="1">COUNTIFS($D$5:$D$223,$P8)</f>
        <v>2</v>
      </c>
      <c r="R8" s="37" t="s">
        <v>5</v>
      </c>
      <c r="S8" s="106">
        <f>SUMIFS($G$5:$G$223,$D$5:$D$223,$P8)</f>
        <v>1051</v>
      </c>
      <c r="T8" s="103">
        <f t="shared" ref="T8" si="2">COUNTIFS($D$5:$D$223,$P8,$H$5:$H$223,"국유지")</f>
        <v>0</v>
      </c>
      <c r="U8" s="37" t="s">
        <v>5</v>
      </c>
      <c r="V8" s="106">
        <f t="shared" ref="V8" si="3">SUMIFS($G$5:$G$223,$D$5:$D$223,$P8,$H$5:$H$223,"국유지")</f>
        <v>0</v>
      </c>
      <c r="W8" s="103">
        <f t="shared" ref="W8" si="4">COUNTIFS($D$5:$D$223,$P8,$H$5:$H$223,"공유지")</f>
        <v>0</v>
      </c>
      <c r="X8" s="37" t="s">
        <v>5</v>
      </c>
      <c r="Y8" s="106">
        <f t="shared" ref="Y8" si="5">SUMIFS($G$5:$G$223,$D$5:$D$223,$P8,$H$5:$H$223,"공유지")</f>
        <v>0</v>
      </c>
      <c r="Z8" s="103">
        <f t="shared" ref="Z8:Z26" si="6">T8+W8</f>
        <v>0</v>
      </c>
      <c r="AA8" s="37" t="s">
        <v>5</v>
      </c>
      <c r="AB8" s="106">
        <f t="shared" ref="AB8:AB26" si="7">V8+Y8</f>
        <v>0</v>
      </c>
      <c r="AC8" s="103">
        <f t="shared" ref="AC8:AC26" si="8">Q8-Z8-AF8</f>
        <v>2</v>
      </c>
      <c r="AD8" s="37" t="s">
        <v>5</v>
      </c>
      <c r="AE8" s="106">
        <f t="shared" ref="AE8:AE26" si="9">S8-AB8-AH8</f>
        <v>1051</v>
      </c>
      <c r="AF8" s="104">
        <f t="shared" ref="AF8" si="10">COUNTIFS($D$5:$D$223,$P8,$H$5:$H$223,"한국농어촌공사")</f>
        <v>0</v>
      </c>
      <c r="AG8" s="37" t="s">
        <v>5</v>
      </c>
      <c r="AH8" s="107">
        <f t="shared" ref="AH8" si="11">SUMIFS($G$5:$G$223,$D$5:$D$223,$P8,$H$5:$H$223,"한국농어촌공사")</f>
        <v>0</v>
      </c>
      <c r="AI8" s="103">
        <f t="shared" ref="AI8:AI26" si="12">AC8+AF8</f>
        <v>2</v>
      </c>
      <c r="AJ8" s="37" t="s">
        <v>5</v>
      </c>
      <c r="AK8" s="106">
        <f t="shared" ref="AK8:AK26" si="13">AE8+AH8</f>
        <v>1051</v>
      </c>
      <c r="AL8" s="101"/>
      <c r="AM8" s="103">
        <f t="shared" ref="AM8:AM26" si="14">Z8+AI8</f>
        <v>2</v>
      </c>
      <c r="AN8" s="37" t="s">
        <v>5</v>
      </c>
      <c r="AO8" s="106">
        <f t="shared" ref="AO8:AO26" si="15">AB8+AK8</f>
        <v>1051</v>
      </c>
    </row>
    <row r="9" spans="1:92" ht="24.95" customHeight="1">
      <c r="A9" s="96">
        <v>5</v>
      </c>
      <c r="B9" s="25" t="s">
        <v>659</v>
      </c>
      <c r="C9" s="25" t="s">
        <v>681</v>
      </c>
      <c r="D9" s="25" t="s">
        <v>48</v>
      </c>
      <c r="E9" s="25"/>
      <c r="F9" s="26">
        <v>654</v>
      </c>
      <c r="G9" s="111">
        <v>64</v>
      </c>
      <c r="H9" s="27" t="s">
        <v>715</v>
      </c>
      <c r="I9" s="32" t="s">
        <v>662</v>
      </c>
      <c r="J9" s="27"/>
      <c r="K9" s="27"/>
      <c r="L9" s="27"/>
      <c r="M9" s="27"/>
      <c r="N9" s="109">
        <f t="shared" si="0"/>
        <v>590</v>
      </c>
      <c r="O9" s="26"/>
      <c r="P9" s="90" t="s">
        <v>500</v>
      </c>
      <c r="Q9" s="103">
        <f>COUNTIFS($D$5:$D$223,$P9)</f>
        <v>7</v>
      </c>
      <c r="R9" s="37" t="s">
        <v>5</v>
      </c>
      <c r="S9" s="106">
        <f>SUMIFS($G$5:$G$223,$D$5:$D$223,$P9)</f>
        <v>10253</v>
      </c>
      <c r="T9" s="103">
        <f>COUNTIFS($D$5:$D$223,$P9,$H$5:$H$223,"국유지")</f>
        <v>0</v>
      </c>
      <c r="U9" s="37" t="s">
        <v>5</v>
      </c>
      <c r="V9" s="106">
        <f>SUMIFS($G$5:$G$223,$D$5:$D$223,$P9,$H$5:$H$223,"국유지")</f>
        <v>0</v>
      </c>
      <c r="W9" s="103">
        <f>COUNTIFS($D$5:$D$223,$P9,$H$5:$H$223,"공유지")</f>
        <v>2</v>
      </c>
      <c r="X9" s="37" t="s">
        <v>5</v>
      </c>
      <c r="Y9" s="106">
        <f>SUMIFS($G$5:$G$223,$D$5:$D$223,$P9,$H$5:$H$223,"공유지")</f>
        <v>297</v>
      </c>
      <c r="Z9" s="103">
        <f t="shared" si="6"/>
        <v>2</v>
      </c>
      <c r="AA9" s="37" t="s">
        <v>5</v>
      </c>
      <c r="AB9" s="106">
        <f t="shared" si="7"/>
        <v>297</v>
      </c>
      <c r="AC9" s="103">
        <f t="shared" si="8"/>
        <v>5</v>
      </c>
      <c r="AD9" s="37" t="s">
        <v>5</v>
      </c>
      <c r="AE9" s="106">
        <f t="shared" si="9"/>
        <v>9956</v>
      </c>
      <c r="AF9" s="104">
        <f>COUNTIFS($D$5:$D$223,$P9,$H$5:$H$223,"한국농어촌공사")</f>
        <v>0</v>
      </c>
      <c r="AG9" s="37" t="s">
        <v>5</v>
      </c>
      <c r="AH9" s="107">
        <f>SUMIFS($G$5:$G$223,$D$5:$D$223,$P9,$H$5:$H$223,"한국농어촌공사")</f>
        <v>0</v>
      </c>
      <c r="AI9" s="103">
        <f t="shared" si="12"/>
        <v>5</v>
      </c>
      <c r="AJ9" s="37" t="s">
        <v>5</v>
      </c>
      <c r="AK9" s="106">
        <f t="shared" si="13"/>
        <v>9956</v>
      </c>
      <c r="AL9" s="101"/>
      <c r="AM9" s="103">
        <f t="shared" si="14"/>
        <v>7</v>
      </c>
      <c r="AN9" s="37" t="s">
        <v>5</v>
      </c>
      <c r="AO9" s="106">
        <f t="shared" si="15"/>
        <v>10253</v>
      </c>
    </row>
    <row r="10" spans="1:92" ht="24.95" customHeight="1">
      <c r="A10" s="96">
        <v>6</v>
      </c>
      <c r="B10" s="25" t="s">
        <v>659</v>
      </c>
      <c r="C10" s="25" t="s">
        <v>682</v>
      </c>
      <c r="D10" s="25" t="s">
        <v>0</v>
      </c>
      <c r="E10" s="25"/>
      <c r="F10" s="26">
        <v>2188</v>
      </c>
      <c r="G10" s="111">
        <v>1143</v>
      </c>
      <c r="H10" s="27" t="s">
        <v>716</v>
      </c>
      <c r="I10" s="32" t="s">
        <v>663</v>
      </c>
      <c r="J10" s="27"/>
      <c r="K10" s="27"/>
      <c r="L10" s="27"/>
      <c r="M10" s="27"/>
      <c r="N10" s="109">
        <f t="shared" si="0"/>
        <v>1045</v>
      </c>
      <c r="O10" s="26"/>
      <c r="P10" s="90" t="s">
        <v>501</v>
      </c>
      <c r="Q10" s="103">
        <f>COUNTIFS($D$5:$D$223,$P10)</f>
        <v>3</v>
      </c>
      <c r="R10" s="37" t="s">
        <v>5</v>
      </c>
      <c r="S10" s="106">
        <f>SUMIFS($G$5:$G$223,$D$5:$D$223,$P10)</f>
        <v>385</v>
      </c>
      <c r="T10" s="103">
        <f>COUNTIFS($D$5:$D$223,$P10,$H$5:$H$223,"국유지")</f>
        <v>0</v>
      </c>
      <c r="U10" s="37" t="s">
        <v>5</v>
      </c>
      <c r="V10" s="106">
        <f>SUMIFS($G$5:$G$223,$D$5:$D$223,$P10,$H$5:$H$223,"국유지")</f>
        <v>0</v>
      </c>
      <c r="W10" s="103">
        <f>COUNTIFS($D$5:$D$223,$P10,$H$5:$H$223,"공유지")</f>
        <v>0</v>
      </c>
      <c r="X10" s="37" t="s">
        <v>5</v>
      </c>
      <c r="Y10" s="106">
        <f>SUMIFS($G$5:$G$223,$D$5:$D$223,$P10,$H$5:$H$223,"공유지")</f>
        <v>0</v>
      </c>
      <c r="Z10" s="103">
        <f t="shared" si="6"/>
        <v>0</v>
      </c>
      <c r="AA10" s="37" t="s">
        <v>5</v>
      </c>
      <c r="AB10" s="106">
        <f t="shared" si="7"/>
        <v>0</v>
      </c>
      <c r="AC10" s="103">
        <f>Q10-Z10-AF10</f>
        <v>3</v>
      </c>
      <c r="AD10" s="37" t="s">
        <v>5</v>
      </c>
      <c r="AE10" s="106">
        <f>S10-AB10-AH10</f>
        <v>385</v>
      </c>
      <c r="AF10" s="104">
        <f>COUNTIFS($D$5:$D$223,$P10,$H$5:$H$223,"한국농어촌공사")</f>
        <v>0</v>
      </c>
      <c r="AG10" s="37" t="s">
        <v>5</v>
      </c>
      <c r="AH10" s="107">
        <f>SUMIFS($G$5:$G$223,$D$5:$D$223,$P10,$H$5:$H$223,"한국농어촌공사")</f>
        <v>0</v>
      </c>
      <c r="AI10" s="103">
        <f>AC10+AF10</f>
        <v>3</v>
      </c>
      <c r="AJ10" s="37" t="s">
        <v>5</v>
      </c>
      <c r="AK10" s="106">
        <f>AE10+AH10</f>
        <v>385</v>
      </c>
      <c r="AL10" s="101"/>
      <c r="AM10" s="103">
        <f>Z10+AI10</f>
        <v>3</v>
      </c>
      <c r="AN10" s="37" t="s">
        <v>5</v>
      </c>
      <c r="AO10" s="106">
        <f>AB10+AK10</f>
        <v>385</v>
      </c>
    </row>
    <row r="11" spans="1:92" ht="24.95" customHeight="1">
      <c r="A11" s="96">
        <v>7</v>
      </c>
      <c r="B11" s="25" t="s">
        <v>659</v>
      </c>
      <c r="C11" s="25" t="s">
        <v>683</v>
      </c>
      <c r="D11" s="25" t="s">
        <v>660</v>
      </c>
      <c r="E11" s="25"/>
      <c r="F11" s="26">
        <v>23640</v>
      </c>
      <c r="G11" s="111">
        <v>2378</v>
      </c>
      <c r="H11" s="27" t="s">
        <v>717</v>
      </c>
      <c r="I11" s="32" t="s">
        <v>664</v>
      </c>
      <c r="J11" s="27"/>
      <c r="K11" s="27"/>
      <c r="L11" s="27"/>
      <c r="M11" s="27"/>
      <c r="N11" s="109">
        <f t="shared" si="0"/>
        <v>21262</v>
      </c>
      <c r="O11" s="26"/>
      <c r="P11" s="90" t="s">
        <v>502</v>
      </c>
      <c r="Q11" s="103">
        <f>COUNTIFS($D$5:$D$223,$P11)</f>
        <v>3</v>
      </c>
      <c r="R11" s="37" t="s">
        <v>5</v>
      </c>
      <c r="S11" s="106">
        <f>SUMIFS($G$5:$G$223,$D$5:$D$223,$P11)</f>
        <v>403</v>
      </c>
      <c r="T11" s="103">
        <f>COUNTIFS($D$5:$D$223,$P11,$H$5:$H$223,"국유지")</f>
        <v>1</v>
      </c>
      <c r="U11" s="37" t="s">
        <v>5</v>
      </c>
      <c r="V11" s="106">
        <f>SUMIFS($G$5:$G$223,$D$5:$D$223,$P11,$H$5:$H$223,"국유지")</f>
        <v>73</v>
      </c>
      <c r="W11" s="103">
        <f>COUNTIFS($D$5:$D$223,$P11,$H$5:$H$223,"공유지")</f>
        <v>2</v>
      </c>
      <c r="X11" s="37" t="s">
        <v>5</v>
      </c>
      <c r="Y11" s="106">
        <f>SUMIFS($G$5:$G$223,$D$5:$D$223,$P11,$H$5:$H$223,"공유지")</f>
        <v>330</v>
      </c>
      <c r="Z11" s="103">
        <f t="shared" si="6"/>
        <v>3</v>
      </c>
      <c r="AA11" s="37" t="s">
        <v>5</v>
      </c>
      <c r="AB11" s="106">
        <f t="shared" si="7"/>
        <v>403</v>
      </c>
      <c r="AC11" s="103">
        <f t="shared" si="8"/>
        <v>0</v>
      </c>
      <c r="AD11" s="37" t="s">
        <v>5</v>
      </c>
      <c r="AE11" s="106">
        <f t="shared" si="9"/>
        <v>0</v>
      </c>
      <c r="AF11" s="104">
        <f>COUNTIFS($D$5:$D$223,$P11,$H$5:$H$223,"한국농어촌공사")</f>
        <v>0</v>
      </c>
      <c r="AG11" s="37" t="s">
        <v>5</v>
      </c>
      <c r="AH11" s="107">
        <f>SUMIFS($G$5:$G$223,$D$5:$D$223,$P11,$H$5:$H$223,"한국농어촌공사")</f>
        <v>0</v>
      </c>
      <c r="AI11" s="103">
        <f t="shared" si="12"/>
        <v>0</v>
      </c>
      <c r="AJ11" s="37" t="s">
        <v>5</v>
      </c>
      <c r="AK11" s="106">
        <f t="shared" si="13"/>
        <v>0</v>
      </c>
      <c r="AL11" s="101"/>
      <c r="AM11" s="103">
        <f t="shared" si="14"/>
        <v>3</v>
      </c>
      <c r="AN11" s="37" t="s">
        <v>5</v>
      </c>
      <c r="AO11" s="106">
        <f t="shared" si="15"/>
        <v>403</v>
      </c>
    </row>
    <row r="12" spans="1:92" ht="24.95" customHeight="1">
      <c r="A12" s="96">
        <v>8</v>
      </c>
      <c r="B12" s="25" t="s">
        <v>659</v>
      </c>
      <c r="C12" s="25" t="s">
        <v>684</v>
      </c>
      <c r="D12" s="25" t="s">
        <v>0</v>
      </c>
      <c r="E12" s="25"/>
      <c r="F12" s="26">
        <v>1392</v>
      </c>
      <c r="G12" s="111">
        <v>485</v>
      </c>
      <c r="H12" s="27" t="s">
        <v>717</v>
      </c>
      <c r="I12" s="32" t="s">
        <v>664</v>
      </c>
      <c r="J12" s="27"/>
      <c r="K12" s="27"/>
      <c r="L12" s="27"/>
      <c r="M12" s="27"/>
      <c r="N12" s="109">
        <f t="shared" si="0"/>
        <v>907</v>
      </c>
      <c r="O12" s="26"/>
      <c r="P12" s="90" t="s">
        <v>503</v>
      </c>
      <c r="Q12" s="103">
        <f>COUNTIFS($D$5:$D$223,$P12)</f>
        <v>3</v>
      </c>
      <c r="R12" s="37" t="s">
        <v>5</v>
      </c>
      <c r="S12" s="106">
        <f>SUMIFS($G$5:$G$223,$D$5:$D$223,$P12)</f>
        <v>25792</v>
      </c>
      <c r="T12" s="103">
        <f>COUNTIFS($D$5:$D$223,$P12,$H$5:$H$223,"국유지")</f>
        <v>1</v>
      </c>
      <c r="U12" s="37" t="s">
        <v>5</v>
      </c>
      <c r="V12" s="106">
        <f>SUMIFS($G$5:$G$223,$D$5:$D$223,$P12,$H$5:$H$223,"국유지")</f>
        <v>24861</v>
      </c>
      <c r="W12" s="103">
        <f>COUNTIFS($D$5:$D$223,$P12,$H$5:$H$223,"공유지")</f>
        <v>0</v>
      </c>
      <c r="X12" s="37" t="s">
        <v>5</v>
      </c>
      <c r="Y12" s="106">
        <f>SUMIFS($G$5:$G$223,$D$5:$D$223,$P12,$H$5:$H$223,"공유지")</f>
        <v>0</v>
      </c>
      <c r="Z12" s="103">
        <f t="shared" si="6"/>
        <v>1</v>
      </c>
      <c r="AA12" s="37" t="s">
        <v>5</v>
      </c>
      <c r="AB12" s="106">
        <f>V12+Y12</f>
        <v>24861</v>
      </c>
      <c r="AC12" s="103">
        <f t="shared" si="8"/>
        <v>2</v>
      </c>
      <c r="AD12" s="37" t="s">
        <v>5</v>
      </c>
      <c r="AE12" s="106">
        <f t="shared" si="9"/>
        <v>931</v>
      </c>
      <c r="AF12" s="104">
        <f>COUNTIFS($D$5:$D$223,$P12,$H$5:$H$223,"한국농어촌공사")</f>
        <v>0</v>
      </c>
      <c r="AG12" s="37" t="s">
        <v>5</v>
      </c>
      <c r="AH12" s="107">
        <f>SUMIFS($G$5:$G$223,$D$5:$D$223,$P12,$H$5:$H$223,"한국농어촌공사")</f>
        <v>0</v>
      </c>
      <c r="AI12" s="103">
        <f t="shared" si="12"/>
        <v>2</v>
      </c>
      <c r="AJ12" s="37" t="s">
        <v>5</v>
      </c>
      <c r="AK12" s="106">
        <f t="shared" si="13"/>
        <v>931</v>
      </c>
      <c r="AL12" s="101"/>
      <c r="AM12" s="103">
        <f t="shared" si="14"/>
        <v>3</v>
      </c>
      <c r="AN12" s="37" t="s">
        <v>5</v>
      </c>
      <c r="AO12" s="106">
        <f t="shared" si="15"/>
        <v>25792</v>
      </c>
    </row>
    <row r="13" spans="1:92" ht="24.95" customHeight="1">
      <c r="A13" s="96">
        <v>9</v>
      </c>
      <c r="B13" s="25" t="s">
        <v>659</v>
      </c>
      <c r="C13" s="25" t="s">
        <v>685</v>
      </c>
      <c r="D13" s="25" t="s">
        <v>0</v>
      </c>
      <c r="E13" s="24"/>
      <c r="F13" s="26">
        <v>1418</v>
      </c>
      <c r="G13" s="111">
        <v>61</v>
      </c>
      <c r="H13" s="27" t="s">
        <v>717</v>
      </c>
      <c r="I13" s="33" t="s">
        <v>664</v>
      </c>
      <c r="J13" s="27"/>
      <c r="K13" s="27"/>
      <c r="L13" s="27"/>
      <c r="M13" s="27"/>
      <c r="N13" s="109">
        <f t="shared" si="0"/>
        <v>1357</v>
      </c>
      <c r="O13" s="110"/>
      <c r="P13" s="90" t="s">
        <v>505</v>
      </c>
      <c r="Q13" s="103">
        <f>COUNTIFS($D$5:$D$223,$P13)</f>
        <v>2</v>
      </c>
      <c r="R13" s="37" t="s">
        <v>5</v>
      </c>
      <c r="S13" s="106">
        <f>SUMIFS($G$5:$G$223,$D$5:$D$223,$P13)</f>
        <v>435</v>
      </c>
      <c r="T13" s="103">
        <f>COUNTIFS($D$5:$D$223,$P13,$H$5:$H$223,"국유지")</f>
        <v>2</v>
      </c>
      <c r="U13" s="37" t="s">
        <v>5</v>
      </c>
      <c r="V13" s="106">
        <f>SUMIFS($G$5:$G$223,$D$5:$D$223,$P13,$H$5:$H$223,"국유지")</f>
        <v>435</v>
      </c>
      <c r="W13" s="103">
        <f>COUNTIFS($D$5:$D$223,$P13,$H$5:$H$223,"공유지")</f>
        <v>0</v>
      </c>
      <c r="X13" s="37" t="s">
        <v>5</v>
      </c>
      <c r="Y13" s="106">
        <f>SUMIFS($G$5:$G$223,$D$5:$D$223,$P13,$H$5:$H$223,"공유지")</f>
        <v>0</v>
      </c>
      <c r="Z13" s="103">
        <f t="shared" si="6"/>
        <v>2</v>
      </c>
      <c r="AA13" s="37" t="s">
        <v>5</v>
      </c>
      <c r="AB13" s="106">
        <f t="shared" si="7"/>
        <v>435</v>
      </c>
      <c r="AC13" s="103">
        <f t="shared" si="8"/>
        <v>0</v>
      </c>
      <c r="AD13" s="37" t="s">
        <v>5</v>
      </c>
      <c r="AE13" s="106">
        <f t="shared" si="9"/>
        <v>0</v>
      </c>
      <c r="AF13" s="104">
        <f>COUNTIFS($D$5:$D$223,$P13,$H$5:$H$223,"한국농어촌공사")</f>
        <v>0</v>
      </c>
      <c r="AG13" s="37" t="s">
        <v>5</v>
      </c>
      <c r="AH13" s="107">
        <f>SUMIFS($G$5:$G$223,$D$5:$D$223,$P13,$H$5:$H$223,"한국농어촌공사")</f>
        <v>0</v>
      </c>
      <c r="AI13" s="103">
        <f t="shared" si="12"/>
        <v>0</v>
      </c>
      <c r="AJ13" s="37" t="s">
        <v>5</v>
      </c>
      <c r="AK13" s="106">
        <f t="shared" si="13"/>
        <v>0</v>
      </c>
      <c r="AL13" s="101"/>
      <c r="AM13" s="103">
        <f t="shared" si="14"/>
        <v>2</v>
      </c>
      <c r="AN13" s="37" t="s">
        <v>5</v>
      </c>
      <c r="AO13" s="106">
        <f t="shared" si="15"/>
        <v>435</v>
      </c>
    </row>
    <row r="14" spans="1:92" ht="24.95" customHeight="1">
      <c r="A14" s="96">
        <v>10</v>
      </c>
      <c r="B14" s="25" t="s">
        <v>659</v>
      </c>
      <c r="C14" s="25" t="s">
        <v>686</v>
      </c>
      <c r="D14" s="25" t="s">
        <v>660</v>
      </c>
      <c r="E14" s="24"/>
      <c r="F14" s="26">
        <v>162</v>
      </c>
      <c r="G14" s="111">
        <v>162</v>
      </c>
      <c r="H14" s="27" t="s">
        <v>479</v>
      </c>
      <c r="I14" s="33" t="s">
        <v>707</v>
      </c>
      <c r="J14" s="30"/>
      <c r="K14" s="30"/>
      <c r="L14" s="27"/>
      <c r="M14" s="30"/>
      <c r="N14" s="109">
        <f t="shared" si="0"/>
        <v>0</v>
      </c>
      <c r="O14" s="110"/>
      <c r="P14" s="90" t="s">
        <v>506</v>
      </c>
      <c r="Q14" s="103">
        <f>COUNTIFS($D$5:$D$223,$P14)</f>
        <v>0</v>
      </c>
      <c r="R14" s="37" t="s">
        <v>5</v>
      </c>
      <c r="S14" s="106">
        <f>SUMIFS($G$5:$G$223,$D$5:$D$223,$P14)</f>
        <v>0</v>
      </c>
      <c r="T14" s="103">
        <f>COUNTIFS($D$5:$D$223,$P14,$H$5:$H$223,"국유지")</f>
        <v>0</v>
      </c>
      <c r="U14" s="37" t="s">
        <v>5</v>
      </c>
      <c r="V14" s="106">
        <f>SUMIFS($G$5:$G$223,$D$5:$D$223,$P14,$H$5:$H$223,"국유지")</f>
        <v>0</v>
      </c>
      <c r="W14" s="103">
        <f>COUNTIFS($D$5:$D$223,$P14,$H$5:$H$223,"공유지")</f>
        <v>0</v>
      </c>
      <c r="X14" s="37" t="s">
        <v>5</v>
      </c>
      <c r="Y14" s="106">
        <f>SUMIFS($G$5:$G$223,$D$5:$D$223,$P14,$H$5:$H$223,"공유지")</f>
        <v>0</v>
      </c>
      <c r="Z14" s="103">
        <f t="shared" si="6"/>
        <v>0</v>
      </c>
      <c r="AA14" s="37" t="s">
        <v>5</v>
      </c>
      <c r="AB14" s="106">
        <f t="shared" si="7"/>
        <v>0</v>
      </c>
      <c r="AC14" s="103">
        <f t="shared" si="8"/>
        <v>0</v>
      </c>
      <c r="AD14" s="37" t="s">
        <v>5</v>
      </c>
      <c r="AE14" s="106">
        <f t="shared" si="9"/>
        <v>0</v>
      </c>
      <c r="AF14" s="104">
        <f>COUNTIFS($D$5:$D$223,$P14,$H$5:$H$223,"한국농어촌공사")</f>
        <v>0</v>
      </c>
      <c r="AG14" s="37" t="s">
        <v>5</v>
      </c>
      <c r="AH14" s="107">
        <f>SUMIFS($G$5:$G$223,$D$5:$D$223,$P14,$H$5:$H$223,"한국농어촌공사")</f>
        <v>0</v>
      </c>
      <c r="AI14" s="103">
        <f t="shared" si="12"/>
        <v>0</v>
      </c>
      <c r="AJ14" s="37" t="s">
        <v>5</v>
      </c>
      <c r="AK14" s="106">
        <f t="shared" si="13"/>
        <v>0</v>
      </c>
      <c r="AL14" s="101"/>
      <c r="AM14" s="103">
        <f t="shared" si="14"/>
        <v>0</v>
      </c>
      <c r="AN14" s="37" t="s">
        <v>5</v>
      </c>
      <c r="AO14" s="106">
        <f t="shared" si="15"/>
        <v>0</v>
      </c>
    </row>
    <row r="15" spans="1:92" ht="24.95" customHeight="1">
      <c r="A15" s="96">
        <v>11</v>
      </c>
      <c r="B15" s="25" t="s">
        <v>659</v>
      </c>
      <c r="C15" s="25" t="s">
        <v>687</v>
      </c>
      <c r="D15" s="24" t="s">
        <v>49</v>
      </c>
      <c r="E15" s="24"/>
      <c r="F15" s="26">
        <v>149</v>
      </c>
      <c r="G15" s="111">
        <v>149</v>
      </c>
      <c r="H15" s="27" t="s">
        <v>718</v>
      </c>
      <c r="I15" s="33">
        <v>261</v>
      </c>
      <c r="J15" s="30"/>
      <c r="K15" s="30"/>
      <c r="L15" s="27"/>
      <c r="M15" s="30"/>
      <c r="N15" s="109">
        <f t="shared" si="0"/>
        <v>0</v>
      </c>
      <c r="O15" s="26"/>
      <c r="P15" s="90" t="s">
        <v>507</v>
      </c>
      <c r="Q15" s="103">
        <f>COUNTIFS($D$5:$D$223,$P15)</f>
        <v>0</v>
      </c>
      <c r="R15" s="37" t="s">
        <v>5</v>
      </c>
      <c r="S15" s="106">
        <f>SUMIFS($G$5:$G$223,$D$5:$D$223,$P15)</f>
        <v>0</v>
      </c>
      <c r="T15" s="103">
        <f>COUNTIFS($D$5:$D$223,$P15,$H$5:$H$223,"국유지")</f>
        <v>0</v>
      </c>
      <c r="U15" s="37" t="s">
        <v>5</v>
      </c>
      <c r="V15" s="106">
        <f>SUMIFS($G$5:$G$223,$D$5:$D$223,$P15,$H$5:$H$223,"국유지")</f>
        <v>0</v>
      </c>
      <c r="W15" s="103">
        <f>COUNTIFS($D$5:$D$223,$P15,$H$5:$H$223,"공유지")</f>
        <v>0</v>
      </c>
      <c r="X15" s="37" t="s">
        <v>5</v>
      </c>
      <c r="Y15" s="106">
        <f>SUMIFS($G$5:$G$223,$D$5:$D$223,$P15,$H$5:$H$223,"공유지")</f>
        <v>0</v>
      </c>
      <c r="Z15" s="103">
        <f t="shared" si="6"/>
        <v>0</v>
      </c>
      <c r="AA15" s="37" t="s">
        <v>5</v>
      </c>
      <c r="AB15" s="106">
        <f t="shared" si="7"/>
        <v>0</v>
      </c>
      <c r="AC15" s="103">
        <f t="shared" si="8"/>
        <v>0</v>
      </c>
      <c r="AD15" s="37" t="s">
        <v>5</v>
      </c>
      <c r="AE15" s="106">
        <f t="shared" si="9"/>
        <v>0</v>
      </c>
      <c r="AF15" s="104">
        <f>COUNTIFS($D$5:$D$223,$P15,$H$5:$H$223,"한국농어촌공사")</f>
        <v>0</v>
      </c>
      <c r="AG15" s="37" t="s">
        <v>5</v>
      </c>
      <c r="AH15" s="107">
        <f>SUMIFS($G$5:$G$223,$D$5:$D$223,$P15,$H$5:$H$223,"한국농어촌공사")</f>
        <v>0</v>
      </c>
      <c r="AI15" s="103">
        <f t="shared" si="12"/>
        <v>0</v>
      </c>
      <c r="AJ15" s="37" t="s">
        <v>5</v>
      </c>
      <c r="AK15" s="106">
        <f t="shared" si="13"/>
        <v>0</v>
      </c>
      <c r="AL15" s="101"/>
      <c r="AM15" s="103">
        <f t="shared" si="14"/>
        <v>0</v>
      </c>
      <c r="AN15" s="37" t="s">
        <v>5</v>
      </c>
      <c r="AO15" s="106">
        <f t="shared" si="15"/>
        <v>0</v>
      </c>
    </row>
    <row r="16" spans="1:92" ht="24.95" customHeight="1">
      <c r="A16" s="96">
        <v>12</v>
      </c>
      <c r="B16" s="25" t="s">
        <v>659</v>
      </c>
      <c r="C16" s="25" t="s">
        <v>688</v>
      </c>
      <c r="D16" s="25" t="s">
        <v>660</v>
      </c>
      <c r="E16" s="25"/>
      <c r="F16" s="26">
        <v>25785</v>
      </c>
      <c r="G16" s="111">
        <v>288</v>
      </c>
      <c r="H16" s="27" t="s">
        <v>719</v>
      </c>
      <c r="I16" s="33" t="s">
        <v>665</v>
      </c>
      <c r="J16" s="30"/>
      <c r="K16" s="30"/>
      <c r="L16" s="27"/>
      <c r="M16" s="30"/>
      <c r="N16" s="109">
        <f t="shared" si="0"/>
        <v>25497</v>
      </c>
      <c r="O16" s="26"/>
      <c r="P16" s="90" t="s">
        <v>508</v>
      </c>
      <c r="Q16" s="103">
        <f>COUNTIFS($D$5:$D$223,$P16)</f>
        <v>0</v>
      </c>
      <c r="R16" s="37" t="s">
        <v>5</v>
      </c>
      <c r="S16" s="106">
        <f>SUMIFS($G$5:$G$223,$D$5:$D$223,$P16)</f>
        <v>0</v>
      </c>
      <c r="T16" s="103">
        <f>COUNTIFS($D$5:$D$223,$P16,$H$5:$H$223,"국유지")</f>
        <v>0</v>
      </c>
      <c r="U16" s="37" t="s">
        <v>5</v>
      </c>
      <c r="V16" s="106">
        <f>SUMIFS($G$5:$G$223,$D$5:$D$223,$P16,$H$5:$H$223,"국유지")</f>
        <v>0</v>
      </c>
      <c r="W16" s="103">
        <f>COUNTIFS($D$5:$D$223,$P16,$H$5:$H$223,"공유지")</f>
        <v>0</v>
      </c>
      <c r="X16" s="37" t="s">
        <v>5</v>
      </c>
      <c r="Y16" s="106">
        <f>SUMIFS($G$5:$G$223,$D$5:$D$223,$P16,$H$5:$H$223,"공유지")</f>
        <v>0</v>
      </c>
      <c r="Z16" s="103">
        <f t="shared" si="6"/>
        <v>0</v>
      </c>
      <c r="AA16" s="37" t="s">
        <v>5</v>
      </c>
      <c r="AB16" s="106">
        <f t="shared" si="7"/>
        <v>0</v>
      </c>
      <c r="AC16" s="103">
        <f t="shared" si="8"/>
        <v>0</v>
      </c>
      <c r="AD16" s="37" t="s">
        <v>5</v>
      </c>
      <c r="AE16" s="106">
        <f t="shared" si="9"/>
        <v>0</v>
      </c>
      <c r="AF16" s="104">
        <f>COUNTIFS($D$5:$D$223,$P16,$H$5:$H$223,"한국농어촌공사")</f>
        <v>0</v>
      </c>
      <c r="AG16" s="37" t="s">
        <v>5</v>
      </c>
      <c r="AH16" s="107">
        <f>SUMIFS($G$5:$G$223,$D$5:$D$223,$P16,$H$5:$H$223,"한국농어촌공사")</f>
        <v>0</v>
      </c>
      <c r="AI16" s="103">
        <f t="shared" si="12"/>
        <v>0</v>
      </c>
      <c r="AJ16" s="37" t="s">
        <v>5</v>
      </c>
      <c r="AK16" s="106">
        <f t="shared" si="13"/>
        <v>0</v>
      </c>
      <c r="AL16" s="101"/>
      <c r="AM16" s="103">
        <f t="shared" si="14"/>
        <v>0</v>
      </c>
      <c r="AN16" s="37" t="s">
        <v>5</v>
      </c>
      <c r="AO16" s="106">
        <f t="shared" si="15"/>
        <v>0</v>
      </c>
    </row>
    <row r="17" spans="1:41" ht="24.95" customHeight="1">
      <c r="A17" s="96">
        <v>13</v>
      </c>
      <c r="B17" s="25" t="s">
        <v>659</v>
      </c>
      <c r="C17" s="25" t="s">
        <v>689</v>
      </c>
      <c r="D17" s="25" t="s">
        <v>660</v>
      </c>
      <c r="E17" s="25"/>
      <c r="F17" s="26">
        <v>49369</v>
      </c>
      <c r="G17" s="111">
        <v>3353</v>
      </c>
      <c r="H17" s="27" t="s">
        <v>720</v>
      </c>
      <c r="I17" s="33" t="s">
        <v>666</v>
      </c>
      <c r="J17" s="27"/>
      <c r="K17" s="27"/>
      <c r="L17" s="27"/>
      <c r="M17" s="27"/>
      <c r="N17" s="109">
        <f t="shared" si="0"/>
        <v>46016</v>
      </c>
      <c r="O17" s="26"/>
      <c r="P17" s="92" t="s">
        <v>509</v>
      </c>
      <c r="Q17" s="103">
        <f>COUNTIFS($D$5:$D$223,$P17)</f>
        <v>0</v>
      </c>
      <c r="R17" s="37" t="s">
        <v>5</v>
      </c>
      <c r="S17" s="106">
        <f>SUMIFS($G$5:$G$223,$D$5:$D$223,$P17)</f>
        <v>0</v>
      </c>
      <c r="T17" s="103">
        <f>COUNTIFS($D$5:$D$223,$P17,$H$5:$H$223,"국유지")</f>
        <v>0</v>
      </c>
      <c r="U17" s="37" t="s">
        <v>5</v>
      </c>
      <c r="V17" s="106">
        <f>SUMIFS($G$5:$G$223,$D$5:$D$223,$P17,$H$5:$H$223,"국유지")</f>
        <v>0</v>
      </c>
      <c r="W17" s="103">
        <f>COUNTIFS($D$5:$D$223,$P17,$H$5:$H$223,"공유지")</f>
        <v>0</v>
      </c>
      <c r="X17" s="37" t="s">
        <v>5</v>
      </c>
      <c r="Y17" s="106">
        <f>SUMIFS($G$5:$G$223,$D$5:$D$223,$P17,$H$5:$H$223,"공유지")</f>
        <v>0</v>
      </c>
      <c r="Z17" s="103">
        <f t="shared" si="6"/>
        <v>0</v>
      </c>
      <c r="AA17" s="37" t="s">
        <v>5</v>
      </c>
      <c r="AB17" s="106">
        <f t="shared" si="7"/>
        <v>0</v>
      </c>
      <c r="AC17" s="103">
        <f t="shared" si="8"/>
        <v>0</v>
      </c>
      <c r="AD17" s="37" t="s">
        <v>5</v>
      </c>
      <c r="AE17" s="106">
        <f t="shared" si="9"/>
        <v>0</v>
      </c>
      <c r="AF17" s="104">
        <f>COUNTIFS($D$5:$D$223,$P17,$H$5:$H$223,"한국농어촌공사")</f>
        <v>0</v>
      </c>
      <c r="AG17" s="37" t="s">
        <v>5</v>
      </c>
      <c r="AH17" s="107">
        <f>SUMIFS($G$5:$G$223,$D$5:$D$223,$P17,$H$5:$H$223,"한국농어촌공사")</f>
        <v>0</v>
      </c>
      <c r="AI17" s="103">
        <f t="shared" si="12"/>
        <v>0</v>
      </c>
      <c r="AJ17" s="37" t="s">
        <v>5</v>
      </c>
      <c r="AK17" s="106">
        <f t="shared" si="13"/>
        <v>0</v>
      </c>
      <c r="AL17" s="101"/>
      <c r="AM17" s="103">
        <f t="shared" si="14"/>
        <v>0</v>
      </c>
      <c r="AN17" s="37" t="s">
        <v>5</v>
      </c>
      <c r="AO17" s="106">
        <f t="shared" si="15"/>
        <v>0</v>
      </c>
    </row>
    <row r="18" spans="1:41" ht="24.95" customHeight="1">
      <c r="A18" s="96">
        <v>14</v>
      </c>
      <c r="B18" s="25" t="s">
        <v>659</v>
      </c>
      <c r="C18" s="25" t="s">
        <v>690</v>
      </c>
      <c r="D18" s="25" t="s">
        <v>660</v>
      </c>
      <c r="E18" s="25"/>
      <c r="F18" s="26">
        <v>67656</v>
      </c>
      <c r="G18" s="111">
        <v>3558</v>
      </c>
      <c r="H18" s="27" t="s">
        <v>720</v>
      </c>
      <c r="I18" s="33" t="s">
        <v>666</v>
      </c>
      <c r="J18" s="27"/>
      <c r="K18" s="27"/>
      <c r="L18" s="27"/>
      <c r="M18" s="27"/>
      <c r="N18" s="109">
        <f t="shared" si="0"/>
        <v>64098</v>
      </c>
      <c r="O18" s="26"/>
      <c r="P18" s="90" t="s">
        <v>510</v>
      </c>
      <c r="Q18" s="103">
        <f>COUNTIFS($D$5:$D$223,$P18)</f>
        <v>0</v>
      </c>
      <c r="R18" s="37" t="s">
        <v>5</v>
      </c>
      <c r="S18" s="106">
        <f>SUMIFS($G$5:$G$223,$D$5:$D$223,$P18)</f>
        <v>0</v>
      </c>
      <c r="T18" s="103">
        <f>COUNTIFS($D$5:$D$223,$P18,$H$5:$H$223,"국유지")</f>
        <v>0</v>
      </c>
      <c r="U18" s="37" t="s">
        <v>5</v>
      </c>
      <c r="V18" s="106">
        <f>SUMIFS($G$5:$G$223,$D$5:$D$223,$P18,$H$5:$H$223,"국유지")</f>
        <v>0</v>
      </c>
      <c r="W18" s="103">
        <f>COUNTIFS($D$5:$D$223,$P18,$H$5:$H$223,"공유지")</f>
        <v>0</v>
      </c>
      <c r="X18" s="37" t="s">
        <v>5</v>
      </c>
      <c r="Y18" s="106">
        <f>SUMIFS($G$5:$G$223,$D$5:$D$223,$P18,$H$5:$H$223,"공유지")</f>
        <v>0</v>
      </c>
      <c r="Z18" s="103">
        <f t="shared" si="6"/>
        <v>0</v>
      </c>
      <c r="AA18" s="37" t="s">
        <v>5</v>
      </c>
      <c r="AB18" s="106">
        <f t="shared" si="7"/>
        <v>0</v>
      </c>
      <c r="AC18" s="103">
        <f t="shared" si="8"/>
        <v>0</v>
      </c>
      <c r="AD18" s="37" t="s">
        <v>5</v>
      </c>
      <c r="AE18" s="106">
        <f t="shared" si="9"/>
        <v>0</v>
      </c>
      <c r="AF18" s="104">
        <f>COUNTIFS($D$5:$D$223,$P18,$H$5:$H$223,"한국농어촌공사")</f>
        <v>0</v>
      </c>
      <c r="AG18" s="37" t="s">
        <v>5</v>
      </c>
      <c r="AH18" s="107">
        <f>SUMIFS($G$5:$G$223,$D$5:$D$223,$P18,$H$5:$H$223,"한국농어촌공사")</f>
        <v>0</v>
      </c>
      <c r="AI18" s="103">
        <f t="shared" si="12"/>
        <v>0</v>
      </c>
      <c r="AJ18" s="37" t="s">
        <v>5</v>
      </c>
      <c r="AK18" s="106">
        <f t="shared" si="13"/>
        <v>0</v>
      </c>
      <c r="AL18" s="101"/>
      <c r="AM18" s="103">
        <f t="shared" si="14"/>
        <v>0</v>
      </c>
      <c r="AN18" s="37" t="s">
        <v>5</v>
      </c>
      <c r="AO18" s="106">
        <f t="shared" si="15"/>
        <v>0</v>
      </c>
    </row>
    <row r="19" spans="1:41" ht="24.95" customHeight="1">
      <c r="A19" s="96">
        <v>15</v>
      </c>
      <c r="B19" s="25" t="s">
        <v>659</v>
      </c>
      <c r="C19" s="25" t="s">
        <v>691</v>
      </c>
      <c r="D19" s="25" t="s">
        <v>1</v>
      </c>
      <c r="E19" s="25"/>
      <c r="F19" s="26">
        <v>496</v>
      </c>
      <c r="G19" s="111">
        <v>496</v>
      </c>
      <c r="H19" s="27" t="s">
        <v>721</v>
      </c>
      <c r="I19" s="33" t="s">
        <v>667</v>
      </c>
      <c r="J19" s="27"/>
      <c r="K19" s="27"/>
      <c r="L19" s="27"/>
      <c r="M19" s="27"/>
      <c r="N19" s="109">
        <f t="shared" si="0"/>
        <v>0</v>
      </c>
      <c r="O19" s="26"/>
      <c r="P19" s="90" t="s">
        <v>511</v>
      </c>
      <c r="Q19" s="103">
        <f>COUNTIFS($D$5:$D$223,$P19)</f>
        <v>0</v>
      </c>
      <c r="R19" s="37" t="s">
        <v>5</v>
      </c>
      <c r="S19" s="106">
        <f>SUMIFS($G$5:$G$223,$D$5:$D$223,$P19)</f>
        <v>0</v>
      </c>
      <c r="T19" s="103">
        <f>COUNTIFS($D$5:$D$223,$P19,$H$5:$H$223,"국유지")</f>
        <v>0</v>
      </c>
      <c r="U19" s="37" t="s">
        <v>5</v>
      </c>
      <c r="V19" s="106">
        <f>SUMIFS($G$5:$G$223,$D$5:$D$223,$P19,$H$5:$H$223,"국유지")</f>
        <v>0</v>
      </c>
      <c r="W19" s="103">
        <f>COUNTIFS($D$5:$D$223,$P19,$H$5:$H$223,"공유지")</f>
        <v>0</v>
      </c>
      <c r="X19" s="37" t="s">
        <v>5</v>
      </c>
      <c r="Y19" s="106">
        <f>SUMIFS($G$5:$G$223,$D$5:$D$223,$P19,$H$5:$H$223,"공유지")</f>
        <v>0</v>
      </c>
      <c r="Z19" s="103">
        <f t="shared" si="6"/>
        <v>0</v>
      </c>
      <c r="AA19" s="37" t="s">
        <v>5</v>
      </c>
      <c r="AB19" s="106">
        <f t="shared" si="7"/>
        <v>0</v>
      </c>
      <c r="AC19" s="103">
        <f t="shared" si="8"/>
        <v>0</v>
      </c>
      <c r="AD19" s="37" t="s">
        <v>5</v>
      </c>
      <c r="AE19" s="106">
        <f t="shared" si="9"/>
        <v>0</v>
      </c>
      <c r="AF19" s="104">
        <f>COUNTIFS($D$5:$D$223,$P19,$H$5:$H$223,"한국농어촌공사")</f>
        <v>0</v>
      </c>
      <c r="AG19" s="37" t="s">
        <v>5</v>
      </c>
      <c r="AH19" s="107">
        <f>SUMIFS($G$5:$G$223,$D$5:$D$223,$P19,$H$5:$H$223,"한국농어촌공사")</f>
        <v>0</v>
      </c>
      <c r="AI19" s="103">
        <f t="shared" si="12"/>
        <v>0</v>
      </c>
      <c r="AJ19" s="37" t="s">
        <v>5</v>
      </c>
      <c r="AK19" s="106">
        <f t="shared" si="13"/>
        <v>0</v>
      </c>
      <c r="AL19" s="101"/>
      <c r="AM19" s="103">
        <f t="shared" si="14"/>
        <v>0</v>
      </c>
      <c r="AN19" s="37" t="s">
        <v>5</v>
      </c>
      <c r="AO19" s="106">
        <f t="shared" si="15"/>
        <v>0</v>
      </c>
    </row>
    <row r="20" spans="1:41" ht="24.95" customHeight="1">
      <c r="A20" s="96">
        <v>16</v>
      </c>
      <c r="B20" s="25" t="s">
        <v>659</v>
      </c>
      <c r="C20" s="25" t="s">
        <v>692</v>
      </c>
      <c r="D20" s="25" t="s">
        <v>48</v>
      </c>
      <c r="E20" s="25"/>
      <c r="F20" s="26">
        <v>430</v>
      </c>
      <c r="G20" s="111">
        <v>88</v>
      </c>
      <c r="H20" s="27" t="s">
        <v>721</v>
      </c>
      <c r="I20" s="33" t="s">
        <v>667</v>
      </c>
      <c r="J20" s="27"/>
      <c r="K20" s="27"/>
      <c r="L20" s="27"/>
      <c r="M20" s="27"/>
      <c r="N20" s="109">
        <f t="shared" si="0"/>
        <v>342</v>
      </c>
      <c r="O20" s="26"/>
      <c r="P20" s="90" t="s">
        <v>512</v>
      </c>
      <c r="Q20" s="103">
        <f>COUNTIFS($D$5:$D$223,$P20)</f>
        <v>0</v>
      </c>
      <c r="R20" s="37" t="s">
        <v>5</v>
      </c>
      <c r="S20" s="106">
        <f>SUMIFS($G$5:$G$223,$D$5:$D$223,$P20)</f>
        <v>0</v>
      </c>
      <c r="T20" s="103">
        <f>COUNTIFS($D$5:$D$223,$P20,$H$5:$H$223,"국유지")</f>
        <v>0</v>
      </c>
      <c r="U20" s="37" t="s">
        <v>5</v>
      </c>
      <c r="V20" s="106">
        <f>SUMIFS($G$5:$G$223,$D$5:$D$223,$P20,$H$5:$H$223,"국유지")</f>
        <v>0</v>
      </c>
      <c r="W20" s="103">
        <f>COUNTIFS($D$5:$D$223,$P20,$H$5:$H$223,"공유지")</f>
        <v>0</v>
      </c>
      <c r="X20" s="37" t="s">
        <v>5</v>
      </c>
      <c r="Y20" s="106">
        <f>SUMIFS($G$5:$G$223,$D$5:$D$223,$P20,$H$5:$H$223,"공유지")</f>
        <v>0</v>
      </c>
      <c r="Z20" s="103">
        <f t="shared" si="6"/>
        <v>0</v>
      </c>
      <c r="AA20" s="37" t="s">
        <v>5</v>
      </c>
      <c r="AB20" s="106">
        <f t="shared" si="7"/>
        <v>0</v>
      </c>
      <c r="AC20" s="103">
        <f t="shared" si="8"/>
        <v>0</v>
      </c>
      <c r="AD20" s="37" t="s">
        <v>5</v>
      </c>
      <c r="AE20" s="106">
        <f t="shared" si="9"/>
        <v>0</v>
      </c>
      <c r="AF20" s="104">
        <f>COUNTIFS($D$5:$D$223,$P20,$H$5:$H$223,"한국농어촌공사")</f>
        <v>0</v>
      </c>
      <c r="AG20" s="37" t="s">
        <v>5</v>
      </c>
      <c r="AH20" s="107">
        <f>SUMIFS($G$5:$G$223,$D$5:$D$223,$P20,$H$5:$H$223,"한국농어촌공사")</f>
        <v>0</v>
      </c>
      <c r="AI20" s="103">
        <f t="shared" si="12"/>
        <v>0</v>
      </c>
      <c r="AJ20" s="37" t="s">
        <v>5</v>
      </c>
      <c r="AK20" s="106">
        <f t="shared" si="13"/>
        <v>0</v>
      </c>
      <c r="AL20" s="101"/>
      <c r="AM20" s="103">
        <f t="shared" si="14"/>
        <v>0</v>
      </c>
      <c r="AN20" s="37" t="s">
        <v>5</v>
      </c>
      <c r="AO20" s="106">
        <f t="shared" si="15"/>
        <v>0</v>
      </c>
    </row>
    <row r="21" spans="1:41" ht="24.95" customHeight="1">
      <c r="A21" s="96">
        <v>17</v>
      </c>
      <c r="B21" s="25" t="s">
        <v>659</v>
      </c>
      <c r="C21" s="25" t="s">
        <v>693</v>
      </c>
      <c r="D21" s="25" t="s">
        <v>660</v>
      </c>
      <c r="E21" s="25"/>
      <c r="F21" s="26">
        <v>3917</v>
      </c>
      <c r="G21" s="111">
        <v>135</v>
      </c>
      <c r="H21" s="27" t="s">
        <v>479</v>
      </c>
      <c r="I21" s="33" t="s">
        <v>707</v>
      </c>
      <c r="J21" s="27"/>
      <c r="K21" s="27"/>
      <c r="L21" s="27"/>
      <c r="M21" s="27"/>
      <c r="N21" s="109">
        <f t="shared" si="0"/>
        <v>3782</v>
      </c>
      <c r="O21" s="26"/>
      <c r="P21" s="90" t="s">
        <v>513</v>
      </c>
      <c r="Q21" s="103">
        <f>COUNTIFS($D$5:$D$223,$P21)</f>
        <v>0</v>
      </c>
      <c r="R21" s="37" t="s">
        <v>5</v>
      </c>
      <c r="S21" s="106">
        <f>SUMIFS($G$5:$G$223,$D$5:$D$223,$P21)</f>
        <v>0</v>
      </c>
      <c r="T21" s="103">
        <f>COUNTIFS($D$5:$D$223,$P21,$H$5:$H$223,"국유지")</f>
        <v>0</v>
      </c>
      <c r="U21" s="37" t="s">
        <v>5</v>
      </c>
      <c r="V21" s="106">
        <f>SUMIFS($G$5:$G$223,$D$5:$D$223,$P21,$H$5:$H$223,"국유지")</f>
        <v>0</v>
      </c>
      <c r="W21" s="103">
        <f>COUNTIFS($D$5:$D$223,$P21,$H$5:$H$223,"공유지")</f>
        <v>0</v>
      </c>
      <c r="X21" s="37" t="s">
        <v>5</v>
      </c>
      <c r="Y21" s="106">
        <f>SUMIFS($G$5:$G$223,$D$5:$D$223,$P21,$H$5:$H$223,"공유지")</f>
        <v>0</v>
      </c>
      <c r="Z21" s="103">
        <f t="shared" si="6"/>
        <v>0</v>
      </c>
      <c r="AA21" s="37" t="s">
        <v>5</v>
      </c>
      <c r="AB21" s="106">
        <f t="shared" si="7"/>
        <v>0</v>
      </c>
      <c r="AC21" s="103">
        <f t="shared" si="8"/>
        <v>0</v>
      </c>
      <c r="AD21" s="37" t="s">
        <v>5</v>
      </c>
      <c r="AE21" s="106">
        <f t="shared" si="9"/>
        <v>0</v>
      </c>
      <c r="AF21" s="104">
        <f>COUNTIFS($D$5:$D$223,$P21,$H$5:$H$223,"한국농어촌공사")</f>
        <v>0</v>
      </c>
      <c r="AG21" s="37" t="s">
        <v>5</v>
      </c>
      <c r="AH21" s="107">
        <f>SUMIFS($G$5:$G$223,$D$5:$D$223,$P21,$H$5:$H$223,"한국농어촌공사")</f>
        <v>0</v>
      </c>
      <c r="AI21" s="103">
        <f t="shared" si="12"/>
        <v>0</v>
      </c>
      <c r="AJ21" s="37" t="s">
        <v>5</v>
      </c>
      <c r="AK21" s="106">
        <f t="shared" si="13"/>
        <v>0</v>
      </c>
      <c r="AL21" s="101"/>
      <c r="AM21" s="103">
        <f t="shared" si="14"/>
        <v>0</v>
      </c>
      <c r="AN21" s="37" t="s">
        <v>5</v>
      </c>
      <c r="AO21" s="106">
        <f t="shared" si="15"/>
        <v>0</v>
      </c>
    </row>
    <row r="22" spans="1:41" ht="24.95" customHeight="1">
      <c r="A22" s="96">
        <v>18</v>
      </c>
      <c r="B22" s="25" t="s">
        <v>659</v>
      </c>
      <c r="C22" s="25" t="s">
        <v>694</v>
      </c>
      <c r="D22" s="25" t="s">
        <v>0</v>
      </c>
      <c r="E22" s="25"/>
      <c r="F22" s="26">
        <v>303</v>
      </c>
      <c r="G22" s="111">
        <v>81</v>
      </c>
      <c r="H22" s="27" t="s">
        <v>722</v>
      </c>
      <c r="I22" s="33" t="s">
        <v>668</v>
      </c>
      <c r="J22" s="27"/>
      <c r="K22" s="27"/>
      <c r="L22" s="27"/>
      <c r="M22" s="27"/>
      <c r="N22" s="109">
        <f t="shared" si="0"/>
        <v>222</v>
      </c>
      <c r="O22" s="26"/>
      <c r="P22" s="90" t="s">
        <v>514</v>
      </c>
      <c r="Q22" s="103">
        <f>COUNTIFS($D$5:$D$223,$P22)</f>
        <v>3</v>
      </c>
      <c r="R22" s="37" t="s">
        <v>5</v>
      </c>
      <c r="S22" s="106">
        <f>SUMIFS($G$5:$G$223,$D$5:$D$223,$P22)</f>
        <v>299</v>
      </c>
      <c r="T22" s="103">
        <f>COUNTIFS($D$5:$D$223,$P22,$H$5:$H$223,"국유지")</f>
        <v>0</v>
      </c>
      <c r="U22" s="37" t="s">
        <v>5</v>
      </c>
      <c r="V22" s="106">
        <f>SUMIFS($G$5:$G$223,$D$5:$D$223,$P22,$H$5:$H$223,"국유지")</f>
        <v>0</v>
      </c>
      <c r="W22" s="103">
        <f>COUNTIFS($D$5:$D$223,$P22,$H$5:$H$223,"공유지")</f>
        <v>1</v>
      </c>
      <c r="X22" s="37" t="s">
        <v>5</v>
      </c>
      <c r="Y22" s="106">
        <f>SUMIFS($G$5:$G$223,$D$5:$D$223,$P22,$H$5:$H$223,"공유지")</f>
        <v>102</v>
      </c>
      <c r="Z22" s="103">
        <f t="shared" si="6"/>
        <v>1</v>
      </c>
      <c r="AA22" s="37" t="s">
        <v>5</v>
      </c>
      <c r="AB22" s="106">
        <f t="shared" si="7"/>
        <v>102</v>
      </c>
      <c r="AC22" s="103">
        <f t="shared" si="8"/>
        <v>2</v>
      </c>
      <c r="AD22" s="37" t="s">
        <v>5</v>
      </c>
      <c r="AE22" s="106">
        <f t="shared" si="9"/>
        <v>197</v>
      </c>
      <c r="AF22" s="104">
        <f>COUNTIFS($D$5:$D$223,$P22,$H$5:$H$223,"한국농어촌공사")</f>
        <v>0</v>
      </c>
      <c r="AG22" s="37" t="s">
        <v>5</v>
      </c>
      <c r="AH22" s="107">
        <f>SUMIFS($G$5:$G$223,$D$5:$D$223,$P22,$H$5:$H$223,"한국농어촌공사")</f>
        <v>0</v>
      </c>
      <c r="AI22" s="103">
        <f t="shared" si="12"/>
        <v>2</v>
      </c>
      <c r="AJ22" s="37" t="s">
        <v>5</v>
      </c>
      <c r="AK22" s="106">
        <f t="shared" si="13"/>
        <v>197</v>
      </c>
      <c r="AL22" s="101"/>
      <c r="AM22" s="103">
        <f t="shared" si="14"/>
        <v>3</v>
      </c>
      <c r="AN22" s="37" t="s">
        <v>5</v>
      </c>
      <c r="AO22" s="106">
        <f t="shared" si="15"/>
        <v>299</v>
      </c>
    </row>
    <row r="23" spans="1:41" ht="24.95" customHeight="1">
      <c r="A23" s="96">
        <v>19</v>
      </c>
      <c r="B23" s="25" t="s">
        <v>659</v>
      </c>
      <c r="C23" s="25" t="s">
        <v>695</v>
      </c>
      <c r="D23" s="25" t="s">
        <v>45</v>
      </c>
      <c r="E23" s="25"/>
      <c r="F23" s="26">
        <v>1884</v>
      </c>
      <c r="G23" s="111">
        <v>155</v>
      </c>
      <c r="H23" s="27" t="s">
        <v>55</v>
      </c>
      <c r="I23" s="33" t="s">
        <v>711</v>
      </c>
      <c r="J23" s="27"/>
      <c r="K23" s="27"/>
      <c r="L23" s="27"/>
      <c r="M23" s="27"/>
      <c r="N23" s="109">
        <f t="shared" si="0"/>
        <v>1729</v>
      </c>
      <c r="O23" s="26"/>
      <c r="P23" s="93" t="s">
        <v>515</v>
      </c>
      <c r="Q23" s="103">
        <f>COUNTIFS($D$5:$D$223,$P23)</f>
        <v>0</v>
      </c>
      <c r="R23" s="37" t="s">
        <v>5</v>
      </c>
      <c r="S23" s="106">
        <f>SUMIFS($G$5:$G$223,$D$5:$D$223,$P23)</f>
        <v>0</v>
      </c>
      <c r="T23" s="103">
        <f>COUNTIFS($D$5:$D$223,$P23,$H$5:$H$223,"국유지")</f>
        <v>0</v>
      </c>
      <c r="U23" s="37" t="s">
        <v>5</v>
      </c>
      <c r="V23" s="106">
        <f>SUMIFS($G$5:$G$223,$D$5:$D$223,$P23,$H$5:$H$223,"국유지")</f>
        <v>0</v>
      </c>
      <c r="W23" s="103">
        <f>COUNTIFS($D$5:$D$223,$P23,$H$5:$H$223,"공유지")</f>
        <v>0</v>
      </c>
      <c r="X23" s="37" t="s">
        <v>5</v>
      </c>
      <c r="Y23" s="106">
        <f>SUMIFS($G$5:$G$223,$D$5:$D$223,$P23,$H$5:$H$223,"공유지")</f>
        <v>0</v>
      </c>
      <c r="Z23" s="103">
        <f t="shared" si="6"/>
        <v>0</v>
      </c>
      <c r="AA23" s="37" t="s">
        <v>5</v>
      </c>
      <c r="AB23" s="106">
        <f t="shared" si="7"/>
        <v>0</v>
      </c>
      <c r="AC23" s="103">
        <f t="shared" si="8"/>
        <v>0</v>
      </c>
      <c r="AD23" s="37" t="s">
        <v>5</v>
      </c>
      <c r="AE23" s="106">
        <f t="shared" si="9"/>
        <v>0</v>
      </c>
      <c r="AF23" s="104">
        <f>COUNTIFS($D$5:$D$223,$P23,$H$5:$H$223,"한국농어촌공사")</f>
        <v>0</v>
      </c>
      <c r="AG23" s="37" t="s">
        <v>5</v>
      </c>
      <c r="AH23" s="107">
        <f>SUMIFS($G$5:$G$223,$D$5:$D$223,$P23,$H$5:$H$223,"한국농어촌공사")</f>
        <v>0</v>
      </c>
      <c r="AI23" s="103">
        <f t="shared" si="12"/>
        <v>0</v>
      </c>
      <c r="AJ23" s="37" t="s">
        <v>5</v>
      </c>
      <c r="AK23" s="106">
        <f t="shared" si="13"/>
        <v>0</v>
      </c>
      <c r="AL23" s="101"/>
      <c r="AM23" s="103">
        <f t="shared" si="14"/>
        <v>0</v>
      </c>
      <c r="AN23" s="37" t="s">
        <v>5</v>
      </c>
      <c r="AO23" s="106">
        <f t="shared" si="15"/>
        <v>0</v>
      </c>
    </row>
    <row r="24" spans="1:41" ht="24.95" customHeight="1">
      <c r="A24" s="96">
        <v>20</v>
      </c>
      <c r="B24" s="25" t="s">
        <v>659</v>
      </c>
      <c r="C24" s="25" t="s">
        <v>696</v>
      </c>
      <c r="D24" s="25" t="s">
        <v>661</v>
      </c>
      <c r="E24" s="25"/>
      <c r="F24" s="26">
        <v>490</v>
      </c>
      <c r="G24" s="111">
        <v>97</v>
      </c>
      <c r="H24" s="27" t="s">
        <v>723</v>
      </c>
      <c r="I24" s="33" t="s">
        <v>669</v>
      </c>
      <c r="J24" s="27"/>
      <c r="K24" s="27"/>
      <c r="L24" s="27"/>
      <c r="M24" s="27"/>
      <c r="N24" s="109">
        <f t="shared" si="0"/>
        <v>393</v>
      </c>
      <c r="O24" s="26"/>
      <c r="P24" s="93" t="s">
        <v>516</v>
      </c>
      <c r="Q24" s="103">
        <f>COUNTIFS($D$5:$D$223,$P24)</f>
        <v>0</v>
      </c>
      <c r="R24" s="37" t="s">
        <v>5</v>
      </c>
      <c r="S24" s="106">
        <f>SUMIFS($G$5:$G$223,$D$5:$D$223,$P24)</f>
        <v>0</v>
      </c>
      <c r="T24" s="103">
        <f>COUNTIFS($D$5:$D$223,$P24,$H$5:$H$223,"국유지")</f>
        <v>0</v>
      </c>
      <c r="U24" s="37" t="s">
        <v>5</v>
      </c>
      <c r="V24" s="106">
        <f>SUMIFS($G$5:$G$223,$D$5:$D$223,$P24,$H$5:$H$223,"국유지")</f>
        <v>0</v>
      </c>
      <c r="W24" s="103">
        <f>COUNTIFS($D$5:$D$223,$P24,$H$5:$H$223,"공유지")</f>
        <v>0</v>
      </c>
      <c r="X24" s="37" t="s">
        <v>5</v>
      </c>
      <c r="Y24" s="106">
        <f>SUMIFS($G$5:$G$223,$D$5:$D$223,$P24,$H$5:$H$223,"공유지")</f>
        <v>0</v>
      </c>
      <c r="Z24" s="103">
        <f t="shared" si="6"/>
        <v>0</v>
      </c>
      <c r="AA24" s="37" t="s">
        <v>5</v>
      </c>
      <c r="AB24" s="106">
        <f t="shared" si="7"/>
        <v>0</v>
      </c>
      <c r="AC24" s="103">
        <f t="shared" si="8"/>
        <v>0</v>
      </c>
      <c r="AD24" s="37" t="s">
        <v>5</v>
      </c>
      <c r="AE24" s="106">
        <f t="shared" si="9"/>
        <v>0</v>
      </c>
      <c r="AF24" s="104">
        <f>COUNTIFS($D$5:$D$223,$P24,$H$5:$H$223,"한국농어촌공사")</f>
        <v>0</v>
      </c>
      <c r="AG24" s="37" t="s">
        <v>5</v>
      </c>
      <c r="AH24" s="107">
        <f>SUMIFS($G$5:$G$223,$D$5:$D$223,$P24,$H$5:$H$223,"한국농어촌공사")</f>
        <v>0</v>
      </c>
      <c r="AI24" s="103">
        <f t="shared" si="12"/>
        <v>0</v>
      </c>
      <c r="AJ24" s="37" t="s">
        <v>5</v>
      </c>
      <c r="AK24" s="106">
        <f t="shared" si="13"/>
        <v>0</v>
      </c>
      <c r="AL24" s="101"/>
      <c r="AM24" s="103">
        <f t="shared" si="14"/>
        <v>0</v>
      </c>
      <c r="AN24" s="37" t="s">
        <v>5</v>
      </c>
      <c r="AO24" s="106">
        <f t="shared" si="15"/>
        <v>0</v>
      </c>
    </row>
    <row r="25" spans="1:41" ht="24.95" customHeight="1">
      <c r="A25" s="96">
        <v>21</v>
      </c>
      <c r="B25" s="25" t="s">
        <v>659</v>
      </c>
      <c r="C25" s="25" t="s">
        <v>697</v>
      </c>
      <c r="D25" s="25" t="s">
        <v>46</v>
      </c>
      <c r="E25" s="25"/>
      <c r="F25" s="26">
        <v>2475</v>
      </c>
      <c r="G25" s="111">
        <v>158</v>
      </c>
      <c r="H25" s="27" t="s">
        <v>479</v>
      </c>
      <c r="I25" s="33" t="s">
        <v>707</v>
      </c>
      <c r="J25" s="27"/>
      <c r="K25" s="27"/>
      <c r="L25" s="27"/>
      <c r="M25" s="27"/>
      <c r="N25" s="109">
        <f t="shared" si="0"/>
        <v>2317</v>
      </c>
      <c r="O25" s="26"/>
      <c r="P25" s="90" t="s">
        <v>517</v>
      </c>
      <c r="Q25" s="103">
        <f>COUNTIFS($D$5:$D$223,$P25)</f>
        <v>0</v>
      </c>
      <c r="R25" s="37" t="s">
        <v>5</v>
      </c>
      <c r="S25" s="106">
        <f>SUMIFS($G$5:$G$223,$D$5:$D$223,$P25)</f>
        <v>0</v>
      </c>
      <c r="T25" s="103">
        <f>COUNTIFS($D$5:$D$223,$P25,$H$5:$H$223,"국유지")</f>
        <v>0</v>
      </c>
      <c r="U25" s="37" t="s">
        <v>5</v>
      </c>
      <c r="V25" s="106">
        <f>SUMIFS($G$5:$G$223,$D$5:$D$223,$P25,$H$5:$H$223,"국유지")</f>
        <v>0</v>
      </c>
      <c r="W25" s="103">
        <f>COUNTIFS($D$5:$D$223,$P25,$H$5:$H$223,"공유지")</f>
        <v>0</v>
      </c>
      <c r="X25" s="37" t="s">
        <v>5</v>
      </c>
      <c r="Y25" s="106">
        <f>SUMIFS($G$5:$G$223,$D$5:$D$223,$P25,$H$5:$H$223,"공유지")</f>
        <v>0</v>
      </c>
      <c r="Z25" s="103">
        <f t="shared" si="6"/>
        <v>0</v>
      </c>
      <c r="AA25" s="37" t="s">
        <v>5</v>
      </c>
      <c r="AB25" s="106">
        <f t="shared" si="7"/>
        <v>0</v>
      </c>
      <c r="AC25" s="103">
        <f t="shared" si="8"/>
        <v>0</v>
      </c>
      <c r="AD25" s="37" t="s">
        <v>5</v>
      </c>
      <c r="AE25" s="106">
        <f t="shared" si="9"/>
        <v>0</v>
      </c>
      <c r="AF25" s="104">
        <f>COUNTIFS($D$5:$D$223,$P25,$H$5:$H$223,"한국농어촌공사")</f>
        <v>0</v>
      </c>
      <c r="AG25" s="37" t="s">
        <v>5</v>
      </c>
      <c r="AH25" s="107">
        <f>SUMIFS($G$5:$G$223,$D$5:$D$223,$P25,$H$5:$H$223,"한국농어촌공사")</f>
        <v>0</v>
      </c>
      <c r="AI25" s="103">
        <f t="shared" si="12"/>
        <v>0</v>
      </c>
      <c r="AJ25" s="37" t="s">
        <v>5</v>
      </c>
      <c r="AK25" s="106">
        <f t="shared" si="13"/>
        <v>0</v>
      </c>
      <c r="AL25" s="101"/>
      <c r="AM25" s="103">
        <f t="shared" si="14"/>
        <v>0</v>
      </c>
      <c r="AN25" s="37" t="s">
        <v>5</v>
      </c>
      <c r="AO25" s="106">
        <f t="shared" si="15"/>
        <v>0</v>
      </c>
    </row>
    <row r="26" spans="1:41" ht="24.95" customHeight="1">
      <c r="A26" s="96">
        <v>22</v>
      </c>
      <c r="B26" s="25" t="s">
        <v>659</v>
      </c>
      <c r="C26" s="25" t="s">
        <v>698</v>
      </c>
      <c r="D26" s="25" t="s">
        <v>48</v>
      </c>
      <c r="E26" s="25"/>
      <c r="F26" s="26">
        <v>1534</v>
      </c>
      <c r="G26" s="111">
        <v>233</v>
      </c>
      <c r="H26" s="27" t="s">
        <v>724</v>
      </c>
      <c r="I26" s="33" t="s">
        <v>670</v>
      </c>
      <c r="J26" s="27"/>
      <c r="K26" s="27"/>
      <c r="L26" s="27"/>
      <c r="M26" s="27"/>
      <c r="N26" s="109">
        <f t="shared" si="0"/>
        <v>1301</v>
      </c>
      <c r="O26" s="26"/>
      <c r="P26" s="90" t="s">
        <v>26</v>
      </c>
      <c r="Q26" s="103">
        <f>COUNTIFS($D$5:$D$223,$P26)</f>
        <v>0</v>
      </c>
      <c r="R26" s="37" t="s">
        <v>5</v>
      </c>
      <c r="S26" s="106">
        <f>SUMIFS($G$5:$G$223,$D$5:$D$223,$P26)</f>
        <v>0</v>
      </c>
      <c r="T26" s="103">
        <f>COUNTIFS($D$5:$D$223,$P26,$H$5:$H$223,"국유지")</f>
        <v>0</v>
      </c>
      <c r="U26" s="37" t="s">
        <v>5</v>
      </c>
      <c r="V26" s="106">
        <f>SUMIFS($G$5:$G$223,$D$5:$D$223,$P26,$H$5:$H$223,"국유지")</f>
        <v>0</v>
      </c>
      <c r="W26" s="103">
        <f>COUNTIFS($D$5:$D$223,$P26,$H$5:$H$223,"공유지")</f>
        <v>0</v>
      </c>
      <c r="X26" s="37" t="s">
        <v>5</v>
      </c>
      <c r="Y26" s="106">
        <f>SUMIFS($G$5:$G$223,$D$5:$D$223,$P26,$H$5:$H$223,"공유지")</f>
        <v>0</v>
      </c>
      <c r="Z26" s="103">
        <f t="shared" si="6"/>
        <v>0</v>
      </c>
      <c r="AA26" s="37" t="s">
        <v>5</v>
      </c>
      <c r="AB26" s="106">
        <f t="shared" si="7"/>
        <v>0</v>
      </c>
      <c r="AC26" s="103">
        <f t="shared" si="8"/>
        <v>0</v>
      </c>
      <c r="AD26" s="37" t="s">
        <v>5</v>
      </c>
      <c r="AE26" s="106">
        <f t="shared" si="9"/>
        <v>0</v>
      </c>
      <c r="AF26" s="104">
        <f>COUNTIFS($D$5:$D$223,$P26,$H$5:$H$223,"한국농어촌공사")</f>
        <v>0</v>
      </c>
      <c r="AG26" s="37" t="s">
        <v>5</v>
      </c>
      <c r="AH26" s="107">
        <f>SUMIFS($G$5:$G$223,$D$5:$D$223,$P26,$H$5:$H$223,"한국농어촌공사")</f>
        <v>0</v>
      </c>
      <c r="AI26" s="103">
        <f t="shared" si="12"/>
        <v>0</v>
      </c>
      <c r="AJ26" s="37" t="s">
        <v>5</v>
      </c>
      <c r="AK26" s="106">
        <f t="shared" si="13"/>
        <v>0</v>
      </c>
      <c r="AL26" s="101"/>
      <c r="AM26" s="103">
        <f t="shared" si="14"/>
        <v>0</v>
      </c>
      <c r="AN26" s="37" t="s">
        <v>5</v>
      </c>
      <c r="AO26" s="106">
        <f t="shared" si="15"/>
        <v>0</v>
      </c>
    </row>
    <row r="27" spans="1:41" ht="24.95" customHeight="1">
      <c r="A27" s="96">
        <v>23</v>
      </c>
      <c r="B27" s="25" t="s">
        <v>659</v>
      </c>
      <c r="C27" s="25" t="s">
        <v>699</v>
      </c>
      <c r="D27" s="25" t="s">
        <v>49</v>
      </c>
      <c r="E27" s="25"/>
      <c r="F27" s="26">
        <v>790</v>
      </c>
      <c r="G27" s="111">
        <v>782</v>
      </c>
      <c r="H27" s="27" t="s">
        <v>725</v>
      </c>
      <c r="I27" s="33" t="s">
        <v>671</v>
      </c>
      <c r="J27" s="27"/>
      <c r="K27" s="27"/>
      <c r="L27" s="27"/>
      <c r="M27" s="27"/>
      <c r="N27" s="109">
        <f t="shared" si="0"/>
        <v>8</v>
      </c>
      <c r="O27" s="26"/>
      <c r="P27" s="8"/>
    </row>
    <row r="28" spans="1:41" ht="24.95" customHeight="1">
      <c r="A28" s="96">
        <v>24</v>
      </c>
      <c r="B28" s="25" t="s">
        <v>659</v>
      </c>
      <c r="C28" s="25" t="s">
        <v>700</v>
      </c>
      <c r="D28" s="25" t="s">
        <v>45</v>
      </c>
      <c r="E28" s="25"/>
      <c r="F28" s="26">
        <v>1595</v>
      </c>
      <c r="G28" s="111">
        <v>280</v>
      </c>
      <c r="H28" s="27" t="s">
        <v>55</v>
      </c>
      <c r="I28" s="27" t="s">
        <v>712</v>
      </c>
      <c r="J28" s="27"/>
      <c r="K28" s="27"/>
      <c r="L28" s="27"/>
      <c r="M28" s="27"/>
      <c r="N28" s="109">
        <f t="shared" si="0"/>
        <v>1315</v>
      </c>
      <c r="O28" s="26"/>
      <c r="P28" s="8"/>
      <c r="Q28" s="9"/>
      <c r="S28" s="9"/>
      <c r="T28" s="58"/>
      <c r="V28" s="9"/>
      <c r="W28" s="58"/>
      <c r="Y28" s="9"/>
      <c r="Z28" s="58"/>
      <c r="AB28" s="9"/>
      <c r="AE28" s="9"/>
      <c r="AK28" s="9"/>
      <c r="AM28" s="9"/>
      <c r="AO28" s="9"/>
    </row>
    <row r="29" spans="1:41" ht="24.95" customHeight="1">
      <c r="A29" s="96">
        <v>25</v>
      </c>
      <c r="B29" s="25" t="s">
        <v>659</v>
      </c>
      <c r="C29" s="25" t="s">
        <v>701</v>
      </c>
      <c r="D29" s="25" t="s">
        <v>0</v>
      </c>
      <c r="E29" s="25"/>
      <c r="F29" s="26">
        <v>2390</v>
      </c>
      <c r="G29" s="111">
        <v>516</v>
      </c>
      <c r="H29" s="27" t="s">
        <v>726</v>
      </c>
      <c r="I29" s="33" t="s">
        <v>672</v>
      </c>
      <c r="J29" s="27"/>
      <c r="K29" s="27"/>
      <c r="L29" s="27"/>
      <c r="M29" s="27"/>
      <c r="N29" s="109">
        <f t="shared" si="0"/>
        <v>1874</v>
      </c>
      <c r="O29" s="26"/>
      <c r="P29" s="8"/>
    </row>
    <row r="30" spans="1:41" ht="24.95" customHeight="1">
      <c r="A30" s="96">
        <v>26</v>
      </c>
      <c r="B30" s="25" t="s">
        <v>659</v>
      </c>
      <c r="C30" s="25" t="s">
        <v>702</v>
      </c>
      <c r="D30" s="25" t="s">
        <v>660</v>
      </c>
      <c r="E30" s="25"/>
      <c r="F30" s="26">
        <v>1322</v>
      </c>
      <c r="G30" s="111">
        <v>379</v>
      </c>
      <c r="H30" s="27" t="s">
        <v>726</v>
      </c>
      <c r="I30" s="33" t="s">
        <v>673</v>
      </c>
      <c r="J30" s="27"/>
      <c r="K30" s="27"/>
      <c r="L30" s="27"/>
      <c r="M30" s="27"/>
      <c r="N30" s="109">
        <f t="shared" si="0"/>
        <v>943</v>
      </c>
      <c r="O30" s="26"/>
      <c r="P30" s="8"/>
    </row>
    <row r="31" spans="1:41" ht="24.95" customHeight="1">
      <c r="A31" s="96">
        <v>27</v>
      </c>
      <c r="B31" s="25" t="s">
        <v>659</v>
      </c>
      <c r="C31" s="25" t="s">
        <v>703</v>
      </c>
      <c r="D31" s="25" t="s">
        <v>661</v>
      </c>
      <c r="E31" s="25"/>
      <c r="F31" s="26">
        <v>804</v>
      </c>
      <c r="G31" s="111">
        <v>102</v>
      </c>
      <c r="H31" s="27" t="s">
        <v>479</v>
      </c>
      <c r="I31" s="33" t="s">
        <v>707</v>
      </c>
      <c r="J31" s="27"/>
      <c r="K31" s="27"/>
      <c r="L31" s="27"/>
      <c r="M31" s="27"/>
      <c r="N31" s="109">
        <f t="shared" si="0"/>
        <v>702</v>
      </c>
      <c r="O31" s="26"/>
      <c r="P31" s="8"/>
      <c r="S31" s="10"/>
      <c r="AO31" s="10"/>
    </row>
    <row r="32" spans="1:41" ht="24.95" customHeight="1">
      <c r="A32" s="96">
        <v>28</v>
      </c>
      <c r="B32" s="25" t="s">
        <v>659</v>
      </c>
      <c r="C32" s="25" t="s">
        <v>704</v>
      </c>
      <c r="D32" s="25" t="s">
        <v>46</v>
      </c>
      <c r="E32" s="25"/>
      <c r="F32" s="26">
        <v>1045</v>
      </c>
      <c r="G32" s="111">
        <v>172</v>
      </c>
      <c r="H32" s="27" t="s">
        <v>479</v>
      </c>
      <c r="I32" s="33" t="s">
        <v>707</v>
      </c>
      <c r="J32" s="27"/>
      <c r="K32" s="27"/>
      <c r="L32" s="27"/>
      <c r="M32" s="27"/>
      <c r="N32" s="109">
        <f t="shared" si="0"/>
        <v>873</v>
      </c>
      <c r="O32" s="26"/>
      <c r="P32" s="8"/>
      <c r="S32" s="10"/>
      <c r="AO32" s="10"/>
    </row>
    <row r="33" spans="1:41" ht="24.95" customHeight="1">
      <c r="A33" s="96">
        <v>29</v>
      </c>
      <c r="B33" s="25" t="s">
        <v>659</v>
      </c>
      <c r="C33" s="25" t="s">
        <v>705</v>
      </c>
      <c r="D33" s="25" t="s">
        <v>0</v>
      </c>
      <c r="E33" s="25"/>
      <c r="F33" s="26">
        <v>553</v>
      </c>
      <c r="G33" s="111">
        <v>31</v>
      </c>
      <c r="H33" s="27" t="s">
        <v>727</v>
      </c>
      <c r="I33" s="33" t="s">
        <v>674</v>
      </c>
      <c r="J33" s="27"/>
      <c r="K33" s="27"/>
      <c r="L33" s="27"/>
      <c r="M33" s="27"/>
      <c r="N33" s="109">
        <f t="shared" si="0"/>
        <v>522</v>
      </c>
      <c r="O33" s="26"/>
      <c r="P33" s="8"/>
      <c r="S33" s="10"/>
      <c r="AO33" s="10"/>
    </row>
    <row r="34" spans="1:41" ht="24.95" customHeight="1">
      <c r="A34" s="96">
        <v>30</v>
      </c>
      <c r="B34" s="25" t="s">
        <v>659</v>
      </c>
      <c r="C34" s="25" t="s">
        <v>706</v>
      </c>
      <c r="D34" s="25" t="s">
        <v>661</v>
      </c>
      <c r="E34" s="25"/>
      <c r="F34" s="26">
        <v>2776</v>
      </c>
      <c r="G34" s="111">
        <v>100</v>
      </c>
      <c r="H34" s="27" t="s">
        <v>728</v>
      </c>
      <c r="I34" s="27" t="s">
        <v>675</v>
      </c>
      <c r="J34" s="27"/>
      <c r="K34" s="27"/>
      <c r="L34" s="27"/>
      <c r="M34" s="27"/>
      <c r="N34" s="109">
        <f t="shared" si="0"/>
        <v>2676</v>
      </c>
      <c r="O34" s="26"/>
      <c r="P34" s="8"/>
      <c r="S34" s="10"/>
      <c r="AO34" s="10"/>
    </row>
    <row r="35" spans="1:41" ht="24.95" customHeight="1">
      <c r="A35" s="96"/>
      <c r="B35" s="25"/>
      <c r="C35" s="25"/>
      <c r="D35" s="25"/>
      <c r="E35" s="25"/>
      <c r="F35" s="26"/>
      <c r="G35" s="111"/>
      <c r="H35" s="27"/>
      <c r="I35" s="27"/>
      <c r="J35" s="27"/>
      <c r="K35" s="27"/>
      <c r="L35" s="27"/>
      <c r="M35" s="27"/>
      <c r="N35" s="109"/>
      <c r="O35" s="26"/>
      <c r="P35" s="8"/>
      <c r="S35" s="10"/>
      <c r="AO35" s="10"/>
    </row>
    <row r="36" spans="1:41" ht="24.95" customHeight="1">
      <c r="A36" s="96"/>
      <c r="B36" s="25"/>
      <c r="C36" s="25"/>
      <c r="D36" s="25"/>
      <c r="E36" s="25"/>
      <c r="F36" s="26"/>
      <c r="G36" s="111"/>
      <c r="H36" s="27"/>
      <c r="I36" s="27"/>
      <c r="J36" s="27"/>
      <c r="K36" s="27"/>
      <c r="L36" s="27"/>
      <c r="M36" s="27"/>
      <c r="N36" s="109"/>
      <c r="O36" s="26"/>
      <c r="P36" s="8"/>
      <c r="S36" s="10"/>
      <c r="AO36" s="10"/>
    </row>
    <row r="37" spans="1:41" ht="24.95" customHeight="1">
      <c r="A37" s="96"/>
      <c r="B37" s="25"/>
      <c r="C37" s="22"/>
      <c r="D37" s="25"/>
      <c r="E37" s="25"/>
      <c r="F37" s="26"/>
      <c r="G37" s="111"/>
      <c r="H37" s="27"/>
      <c r="I37" s="33"/>
      <c r="J37" s="27"/>
      <c r="K37" s="27"/>
      <c r="L37" s="27"/>
      <c r="M37" s="27"/>
      <c r="N37" s="109">
        <f t="shared" ref="N37:N54" si="16">F37-G37</f>
        <v>0</v>
      </c>
      <c r="O37" s="26"/>
      <c r="P37" s="8"/>
      <c r="S37" s="10"/>
      <c r="AO37" s="10"/>
    </row>
    <row r="38" spans="1:41" ht="24.95" customHeight="1">
      <c r="A38" s="96"/>
      <c r="B38" s="25"/>
      <c r="C38" s="22"/>
      <c r="D38" s="25"/>
      <c r="E38" s="25"/>
      <c r="F38" s="26"/>
      <c r="G38" s="111"/>
      <c r="H38" s="27"/>
      <c r="I38" s="27"/>
      <c r="J38" s="27"/>
      <c r="K38" s="27"/>
      <c r="L38" s="27"/>
      <c r="M38" s="27"/>
      <c r="N38" s="109">
        <f t="shared" si="16"/>
        <v>0</v>
      </c>
      <c r="O38" s="26"/>
      <c r="P38" s="8"/>
      <c r="S38" s="10"/>
      <c r="AO38" s="10"/>
    </row>
    <row r="39" spans="1:41" ht="24.95" customHeight="1">
      <c r="A39" s="96"/>
      <c r="B39" s="25"/>
      <c r="C39" s="22"/>
      <c r="D39" s="25"/>
      <c r="E39" s="25"/>
      <c r="F39" s="26"/>
      <c r="G39" s="111"/>
      <c r="H39" s="27"/>
      <c r="I39" s="27"/>
      <c r="J39" s="27"/>
      <c r="K39" s="27"/>
      <c r="L39" s="27"/>
      <c r="M39" s="27"/>
      <c r="N39" s="109">
        <f t="shared" si="16"/>
        <v>0</v>
      </c>
      <c r="O39" s="26"/>
      <c r="P39" s="8"/>
      <c r="S39" s="10"/>
      <c r="AO39" s="10"/>
    </row>
    <row r="40" spans="1:41" ht="24.95" customHeight="1">
      <c r="A40" s="96"/>
      <c r="B40" s="25"/>
      <c r="C40" s="22"/>
      <c r="D40" s="25"/>
      <c r="E40" s="25"/>
      <c r="F40" s="26"/>
      <c r="G40" s="111"/>
      <c r="H40" s="27"/>
      <c r="I40" s="33"/>
      <c r="J40" s="27"/>
      <c r="K40" s="27"/>
      <c r="L40" s="27"/>
      <c r="M40" s="27"/>
      <c r="N40" s="109">
        <f t="shared" si="16"/>
        <v>0</v>
      </c>
      <c r="O40" s="26"/>
      <c r="P40" s="8"/>
      <c r="S40" s="10"/>
      <c r="AO40" s="10"/>
    </row>
    <row r="41" spans="1:41" ht="24.95" customHeight="1">
      <c r="A41" s="96"/>
      <c r="B41" s="25"/>
      <c r="C41" s="22"/>
      <c r="D41" s="25"/>
      <c r="E41" s="25"/>
      <c r="F41" s="26"/>
      <c r="G41" s="111"/>
      <c r="H41" s="27"/>
      <c r="I41" s="33"/>
      <c r="J41" s="27"/>
      <c r="K41" s="27"/>
      <c r="L41" s="27"/>
      <c r="M41" s="27"/>
      <c r="N41" s="109">
        <f t="shared" si="16"/>
        <v>0</v>
      </c>
      <c r="O41" s="26"/>
      <c r="P41" s="8"/>
      <c r="S41" s="10"/>
      <c r="AO41" s="10"/>
    </row>
    <row r="42" spans="1:41" ht="24.95" customHeight="1">
      <c r="A42" s="96"/>
      <c r="B42" s="25"/>
      <c r="C42" s="22"/>
      <c r="D42" s="25"/>
      <c r="E42" s="25"/>
      <c r="F42" s="26"/>
      <c r="G42" s="111"/>
      <c r="H42" s="27"/>
      <c r="I42" s="27"/>
      <c r="J42" s="27"/>
      <c r="K42" s="27"/>
      <c r="L42" s="27"/>
      <c r="M42" s="27"/>
      <c r="N42" s="109">
        <f t="shared" si="16"/>
        <v>0</v>
      </c>
      <c r="O42" s="26"/>
      <c r="P42" s="8"/>
      <c r="S42" s="10"/>
      <c r="AO42" s="10"/>
    </row>
    <row r="43" spans="1:41" ht="24.95" customHeight="1">
      <c r="A43" s="96"/>
      <c r="B43" s="25"/>
      <c r="C43" s="22"/>
      <c r="D43" s="25"/>
      <c r="E43" s="25"/>
      <c r="F43" s="26"/>
      <c r="G43" s="111"/>
      <c r="H43" s="27"/>
      <c r="I43" s="27"/>
      <c r="J43" s="27"/>
      <c r="K43" s="27"/>
      <c r="L43" s="27"/>
      <c r="M43" s="27"/>
      <c r="N43" s="109">
        <f t="shared" si="16"/>
        <v>0</v>
      </c>
      <c r="O43" s="26"/>
      <c r="P43" s="8"/>
      <c r="S43" s="10"/>
      <c r="AO43" s="10"/>
    </row>
    <row r="44" spans="1:41" ht="24.95" customHeight="1">
      <c r="A44" s="96"/>
      <c r="B44" s="25"/>
      <c r="C44" s="22"/>
      <c r="D44" s="25"/>
      <c r="E44" s="25"/>
      <c r="F44" s="26"/>
      <c r="G44" s="111"/>
      <c r="H44" s="27"/>
      <c r="I44" s="27"/>
      <c r="J44" s="27"/>
      <c r="K44" s="27"/>
      <c r="L44" s="27"/>
      <c r="M44" s="27"/>
      <c r="N44" s="109">
        <f t="shared" si="16"/>
        <v>0</v>
      </c>
      <c r="O44" s="26"/>
      <c r="P44" s="8"/>
      <c r="S44" s="10"/>
      <c r="AO44" s="10"/>
    </row>
    <row r="45" spans="1:41" ht="24.95" customHeight="1">
      <c r="A45" s="96"/>
      <c r="B45" s="25"/>
      <c r="C45" s="22"/>
      <c r="D45" s="25"/>
      <c r="E45" s="25"/>
      <c r="F45" s="26"/>
      <c r="G45" s="111"/>
      <c r="H45" s="27"/>
      <c r="I45" s="27"/>
      <c r="J45" s="27"/>
      <c r="K45" s="27"/>
      <c r="L45" s="27"/>
      <c r="M45" s="27"/>
      <c r="N45" s="109">
        <f t="shared" si="16"/>
        <v>0</v>
      </c>
      <c r="O45" s="110"/>
      <c r="P45" s="8"/>
    </row>
    <row r="46" spans="1:41" ht="24.95" customHeight="1">
      <c r="A46" s="96"/>
      <c r="B46" s="25"/>
      <c r="C46" s="22"/>
      <c r="D46" s="25"/>
      <c r="E46" s="25"/>
      <c r="F46" s="26"/>
      <c r="G46" s="111"/>
      <c r="H46" s="27"/>
      <c r="I46" s="27"/>
      <c r="J46" s="27"/>
      <c r="K46" s="27"/>
      <c r="L46" s="27"/>
      <c r="M46" s="27"/>
      <c r="N46" s="109">
        <f t="shared" si="16"/>
        <v>0</v>
      </c>
      <c r="O46" s="26"/>
      <c r="P46" s="8"/>
    </row>
    <row r="47" spans="1:41" ht="24.95" customHeight="1">
      <c r="A47" s="96"/>
      <c r="B47" s="25"/>
      <c r="C47" s="22"/>
      <c r="D47" s="25"/>
      <c r="E47" s="25"/>
      <c r="F47" s="26"/>
      <c r="G47" s="111"/>
      <c r="H47" s="27"/>
      <c r="I47" s="27"/>
      <c r="J47" s="27"/>
      <c r="K47" s="27"/>
      <c r="L47" s="27"/>
      <c r="M47" s="27"/>
      <c r="N47" s="109">
        <f t="shared" si="16"/>
        <v>0</v>
      </c>
      <c r="O47" s="26"/>
      <c r="P47" s="8"/>
    </row>
    <row r="48" spans="1:41" ht="24.95" customHeight="1">
      <c r="A48" s="96"/>
      <c r="B48" s="25"/>
      <c r="C48" s="22"/>
      <c r="D48" s="25"/>
      <c r="E48" s="25"/>
      <c r="F48" s="26"/>
      <c r="G48" s="111"/>
      <c r="H48" s="27"/>
      <c r="I48" s="27"/>
      <c r="J48" s="27"/>
      <c r="K48" s="27"/>
      <c r="L48" s="27"/>
      <c r="M48" s="27"/>
      <c r="N48" s="109">
        <f t="shared" si="16"/>
        <v>0</v>
      </c>
      <c r="O48" s="26"/>
      <c r="P48" s="8"/>
    </row>
    <row r="49" spans="1:16" ht="24.95" customHeight="1">
      <c r="A49" s="96"/>
      <c r="B49" s="25"/>
      <c r="C49" s="22"/>
      <c r="D49" s="25"/>
      <c r="E49" s="25"/>
      <c r="F49" s="26"/>
      <c r="G49" s="111"/>
      <c r="H49" s="27"/>
      <c r="I49" s="27"/>
      <c r="J49" s="27"/>
      <c r="K49" s="27"/>
      <c r="L49" s="27"/>
      <c r="M49" s="27"/>
      <c r="N49" s="109">
        <f t="shared" si="16"/>
        <v>0</v>
      </c>
      <c r="O49" s="26"/>
      <c r="P49" s="8"/>
    </row>
    <row r="50" spans="1:16" ht="24.95" customHeight="1">
      <c r="A50" s="96"/>
      <c r="B50" s="25"/>
      <c r="C50" s="22"/>
      <c r="D50" s="25"/>
      <c r="E50" s="25"/>
      <c r="F50" s="26"/>
      <c r="G50" s="111"/>
      <c r="H50" s="27"/>
      <c r="I50" s="27"/>
      <c r="J50" s="27"/>
      <c r="K50" s="27"/>
      <c r="L50" s="27"/>
      <c r="M50" s="27"/>
      <c r="N50" s="109">
        <f t="shared" si="16"/>
        <v>0</v>
      </c>
      <c r="O50" s="110"/>
      <c r="P50" s="8"/>
    </row>
    <row r="51" spans="1:16" ht="24.95" customHeight="1">
      <c r="A51" s="96"/>
      <c r="B51" s="25"/>
      <c r="C51" s="22"/>
      <c r="D51" s="25"/>
      <c r="E51" s="25"/>
      <c r="F51" s="26"/>
      <c r="G51" s="111"/>
      <c r="H51" s="27"/>
      <c r="I51" s="27"/>
      <c r="J51" s="27"/>
      <c r="K51" s="27"/>
      <c r="L51" s="27"/>
      <c r="M51" s="27"/>
      <c r="N51" s="109">
        <f t="shared" si="16"/>
        <v>0</v>
      </c>
      <c r="O51" s="26"/>
      <c r="P51" s="8"/>
    </row>
    <row r="52" spans="1:16" ht="24.95" customHeight="1">
      <c r="A52" s="96"/>
      <c r="B52" s="25"/>
      <c r="C52" s="22"/>
      <c r="D52" s="25"/>
      <c r="E52" s="25"/>
      <c r="F52" s="26"/>
      <c r="G52" s="111"/>
      <c r="H52" s="27"/>
      <c r="I52" s="27"/>
      <c r="J52" s="27"/>
      <c r="K52" s="27"/>
      <c r="L52" s="27"/>
      <c r="M52" s="27"/>
      <c r="N52" s="109">
        <f t="shared" si="16"/>
        <v>0</v>
      </c>
      <c r="O52" s="110"/>
      <c r="P52" s="8"/>
    </row>
    <row r="53" spans="1:16" ht="24.95" customHeight="1">
      <c r="A53" s="96"/>
      <c r="B53" s="25"/>
      <c r="C53" s="22"/>
      <c r="D53" s="25"/>
      <c r="E53" s="25"/>
      <c r="F53" s="26"/>
      <c r="G53" s="111"/>
      <c r="H53" s="27"/>
      <c r="I53" s="27"/>
      <c r="J53" s="27"/>
      <c r="K53" s="27"/>
      <c r="L53" s="27"/>
      <c r="M53" s="27"/>
      <c r="N53" s="109">
        <f t="shared" si="16"/>
        <v>0</v>
      </c>
      <c r="O53" s="110"/>
      <c r="P53" s="8"/>
    </row>
    <row r="54" spans="1:16" ht="24.95" customHeight="1">
      <c r="A54" s="96"/>
      <c r="B54" s="25"/>
      <c r="C54" s="22"/>
      <c r="D54" s="25"/>
      <c r="E54" s="25"/>
      <c r="F54" s="26"/>
      <c r="G54" s="111"/>
      <c r="H54" s="27"/>
      <c r="I54" s="27"/>
      <c r="J54" s="27"/>
      <c r="K54" s="27"/>
      <c r="L54" s="27"/>
      <c r="M54" s="27"/>
      <c r="N54" s="109">
        <f t="shared" si="16"/>
        <v>0</v>
      </c>
      <c r="O54" s="26"/>
      <c r="P54" s="8"/>
    </row>
    <row r="55" spans="1:16" ht="24.95" customHeight="1">
      <c r="A55" s="96"/>
      <c r="B55" s="25"/>
      <c r="C55" s="22"/>
      <c r="D55" s="25"/>
      <c r="E55" s="25"/>
      <c r="F55" s="26"/>
      <c r="G55" s="26"/>
      <c r="H55" s="27"/>
      <c r="I55" s="27"/>
      <c r="J55" s="27"/>
      <c r="K55" s="27"/>
      <c r="L55" s="27"/>
      <c r="M55" s="27"/>
      <c r="N55" s="109">
        <f t="shared" ref="N55:N58" si="17">F55-G55</f>
        <v>0</v>
      </c>
      <c r="O55" s="26"/>
      <c r="P55" s="8"/>
    </row>
    <row r="56" spans="1:16" ht="24.95" customHeight="1">
      <c r="A56" s="96"/>
      <c r="B56" s="25"/>
      <c r="C56" s="22"/>
      <c r="D56" s="25"/>
      <c r="E56" s="25"/>
      <c r="F56" s="26"/>
      <c r="G56" s="26"/>
      <c r="H56" s="27"/>
      <c r="I56" s="27"/>
      <c r="J56" s="27"/>
      <c r="K56" s="27"/>
      <c r="L56" s="27"/>
      <c r="M56" s="27"/>
      <c r="N56" s="109">
        <f t="shared" si="17"/>
        <v>0</v>
      </c>
      <c r="O56" s="26"/>
      <c r="P56" s="8"/>
    </row>
    <row r="57" spans="1:16" ht="24.95" customHeight="1">
      <c r="A57" s="96"/>
      <c r="B57" s="25"/>
      <c r="C57" s="22"/>
      <c r="D57" s="25"/>
      <c r="E57" s="25"/>
      <c r="F57" s="26"/>
      <c r="G57" s="26"/>
      <c r="H57" s="27"/>
      <c r="I57" s="27"/>
      <c r="J57" s="27"/>
      <c r="K57" s="27"/>
      <c r="L57" s="27"/>
      <c r="M57" s="27"/>
      <c r="N57" s="109">
        <f t="shared" si="17"/>
        <v>0</v>
      </c>
      <c r="O57" s="26"/>
      <c r="P57" s="8"/>
    </row>
    <row r="58" spans="1:16" ht="24.95" customHeight="1">
      <c r="A58" s="96"/>
      <c r="B58" s="25"/>
      <c r="C58" s="22"/>
      <c r="D58" s="25"/>
      <c r="E58" s="25"/>
      <c r="F58" s="26"/>
      <c r="G58" s="26"/>
      <c r="H58" s="27"/>
      <c r="I58" s="27"/>
      <c r="J58" s="27"/>
      <c r="K58" s="27"/>
      <c r="L58" s="27"/>
      <c r="M58" s="27"/>
      <c r="N58" s="109">
        <f t="shared" si="17"/>
        <v>0</v>
      </c>
      <c r="O58" s="26"/>
      <c r="P58" s="8"/>
    </row>
    <row r="59" spans="1:16" ht="24.95" customHeight="1">
      <c r="A59" s="22"/>
      <c r="B59" s="25"/>
      <c r="C59" s="22"/>
      <c r="D59" s="25"/>
      <c r="E59" s="25"/>
      <c r="F59" s="26"/>
      <c r="G59" s="26"/>
      <c r="H59" s="27"/>
      <c r="I59" s="27"/>
      <c r="J59" s="27"/>
      <c r="K59" s="27"/>
      <c r="L59" s="27"/>
      <c r="M59" s="27"/>
      <c r="O59" s="26"/>
      <c r="P59" s="8"/>
    </row>
    <row r="60" spans="1:16" ht="24.95" customHeight="1">
      <c r="A60" s="22"/>
      <c r="B60" s="25"/>
      <c r="C60" s="22"/>
      <c r="D60" s="25"/>
      <c r="E60" s="25"/>
      <c r="F60" s="26"/>
      <c r="G60" s="26"/>
      <c r="H60" s="27"/>
      <c r="I60" s="27"/>
      <c r="J60" s="27"/>
      <c r="K60" s="27"/>
      <c r="L60" s="27"/>
      <c r="M60" s="27"/>
      <c r="O60" s="26"/>
      <c r="P60" s="8"/>
    </row>
    <row r="61" spans="1:16" ht="24.95" customHeight="1">
      <c r="A61" s="22"/>
      <c r="B61" s="25"/>
      <c r="C61" s="22"/>
      <c r="D61" s="25"/>
      <c r="E61" s="25"/>
      <c r="F61" s="26"/>
      <c r="G61" s="26"/>
      <c r="H61" s="27"/>
      <c r="I61" s="27"/>
      <c r="J61" s="27"/>
      <c r="K61" s="27"/>
      <c r="L61" s="27"/>
      <c r="M61" s="27"/>
      <c r="O61" s="26"/>
      <c r="P61" s="8"/>
    </row>
    <row r="62" spans="1:16" ht="24.95" customHeight="1">
      <c r="A62" s="22"/>
      <c r="B62" s="25"/>
      <c r="C62" s="22"/>
      <c r="D62" s="25"/>
      <c r="E62" s="25"/>
      <c r="F62" s="26"/>
      <c r="G62" s="26"/>
      <c r="H62" s="27"/>
      <c r="I62" s="27"/>
      <c r="J62" s="27"/>
      <c r="K62" s="27"/>
      <c r="L62" s="27"/>
      <c r="M62" s="27"/>
      <c r="O62" s="26"/>
      <c r="P62" s="8"/>
    </row>
    <row r="63" spans="1:16" ht="24.95" customHeight="1">
      <c r="A63" s="22"/>
      <c r="B63" s="25"/>
      <c r="C63" s="22"/>
      <c r="D63" s="25"/>
      <c r="E63" s="25"/>
      <c r="F63" s="26"/>
      <c r="G63" s="26"/>
      <c r="H63" s="27"/>
      <c r="I63" s="27"/>
      <c r="J63" s="27"/>
      <c r="K63" s="27"/>
      <c r="L63" s="27"/>
      <c r="M63" s="27"/>
      <c r="O63" s="26"/>
      <c r="P63" s="8"/>
    </row>
    <row r="64" spans="1:16" ht="24.95" customHeight="1">
      <c r="A64" s="22"/>
      <c r="B64" s="25"/>
      <c r="C64" s="22"/>
      <c r="D64" s="25"/>
      <c r="E64" s="25"/>
      <c r="F64" s="26"/>
      <c r="G64" s="26"/>
      <c r="H64" s="27"/>
      <c r="I64" s="27"/>
      <c r="J64" s="27"/>
      <c r="K64" s="27"/>
      <c r="L64" s="27"/>
      <c r="M64" s="27"/>
      <c r="O64" s="26"/>
      <c r="P64" s="8"/>
    </row>
    <row r="65" spans="1:16" ht="24.75" customHeight="1">
      <c r="A65" s="25"/>
      <c r="B65" s="25"/>
      <c r="C65" s="22"/>
      <c r="D65" s="25"/>
      <c r="E65" s="25"/>
      <c r="F65" s="26"/>
      <c r="G65" s="26"/>
      <c r="H65" s="27"/>
      <c r="I65" s="27"/>
      <c r="J65" s="27"/>
      <c r="K65" s="27"/>
      <c r="L65" s="27"/>
      <c r="M65" s="27"/>
      <c r="O65" s="26"/>
      <c r="P65" s="8"/>
    </row>
    <row r="66" spans="1:16" ht="24.75" customHeight="1">
      <c r="A66" s="25"/>
      <c r="B66" s="25"/>
      <c r="C66" s="22"/>
      <c r="D66" s="25"/>
      <c r="E66" s="25"/>
      <c r="F66" s="26"/>
      <c r="G66" s="26"/>
      <c r="H66" s="27"/>
      <c r="I66" s="27"/>
      <c r="J66" s="27"/>
      <c r="K66" s="27"/>
      <c r="L66" s="27"/>
      <c r="M66" s="27"/>
      <c r="O66" s="26"/>
      <c r="P66" s="8"/>
    </row>
    <row r="67" spans="1:16" ht="24.75" customHeight="1">
      <c r="A67" s="25"/>
      <c r="B67" s="25"/>
      <c r="C67" s="22"/>
      <c r="D67" s="25"/>
      <c r="E67" s="25"/>
      <c r="F67" s="26"/>
      <c r="G67" s="26"/>
      <c r="H67" s="27"/>
      <c r="I67" s="27"/>
      <c r="J67" s="27"/>
      <c r="K67" s="27"/>
      <c r="L67" s="27"/>
      <c r="M67" s="27"/>
      <c r="O67" s="26"/>
      <c r="P67" s="8"/>
    </row>
    <row r="68" spans="1:16" ht="24.75" customHeight="1">
      <c r="A68" s="25"/>
      <c r="B68" s="25"/>
      <c r="C68" s="22"/>
      <c r="D68" s="25"/>
      <c r="E68" s="25"/>
      <c r="F68" s="26"/>
      <c r="G68" s="26"/>
      <c r="H68" s="27"/>
      <c r="I68" s="27"/>
      <c r="J68" s="27"/>
      <c r="K68" s="27"/>
      <c r="L68" s="27"/>
      <c r="M68" s="27"/>
      <c r="O68" s="26"/>
      <c r="P68" s="8"/>
    </row>
    <row r="69" spans="1:16" ht="24.75" customHeight="1">
      <c r="A69" s="25"/>
      <c r="B69" s="25"/>
      <c r="C69" s="22"/>
      <c r="D69" s="25"/>
      <c r="E69" s="25"/>
      <c r="F69" s="26"/>
      <c r="G69" s="26"/>
      <c r="H69" s="27"/>
      <c r="I69" s="27"/>
      <c r="J69" s="27"/>
      <c r="K69" s="27"/>
      <c r="L69" s="27"/>
      <c r="M69" s="27"/>
      <c r="O69" s="26"/>
      <c r="P69" s="8"/>
    </row>
    <row r="70" spans="1:16" ht="24.75" customHeight="1">
      <c r="A70" s="25"/>
      <c r="B70" s="25"/>
      <c r="C70" s="22"/>
      <c r="D70" s="25"/>
      <c r="E70" s="25"/>
      <c r="F70" s="26"/>
      <c r="G70" s="26"/>
      <c r="H70" s="27"/>
      <c r="I70" s="27"/>
      <c r="J70" s="27"/>
      <c r="K70" s="27"/>
      <c r="L70" s="27"/>
      <c r="M70" s="27"/>
      <c r="O70" s="26"/>
      <c r="P70" s="8"/>
    </row>
    <row r="71" spans="1:16" ht="24.75" customHeight="1">
      <c r="A71" s="25"/>
      <c r="B71" s="25"/>
      <c r="C71" s="22"/>
      <c r="D71" s="25"/>
      <c r="E71" s="25"/>
      <c r="F71" s="26"/>
      <c r="G71" s="26"/>
      <c r="H71" s="27"/>
      <c r="I71" s="27"/>
      <c r="J71" s="27"/>
      <c r="K71" s="27"/>
      <c r="L71" s="27"/>
      <c r="M71" s="27"/>
      <c r="O71" s="26"/>
      <c r="P71" s="8"/>
    </row>
    <row r="72" spans="1:16" ht="24.75" customHeight="1">
      <c r="A72" s="25"/>
      <c r="B72" s="25"/>
      <c r="C72" s="22"/>
      <c r="D72" s="25"/>
      <c r="E72" s="25"/>
      <c r="F72" s="26"/>
      <c r="G72" s="26"/>
      <c r="H72" s="27"/>
      <c r="I72" s="27"/>
      <c r="J72" s="27"/>
      <c r="K72" s="27"/>
      <c r="L72" s="27"/>
      <c r="M72" s="27"/>
      <c r="O72" s="26"/>
      <c r="P72" s="8"/>
    </row>
    <row r="73" spans="1:16" ht="24.75" customHeight="1">
      <c r="A73" s="25"/>
      <c r="B73" s="25"/>
      <c r="C73" s="22"/>
      <c r="D73" s="25"/>
      <c r="E73" s="25"/>
      <c r="F73" s="26"/>
      <c r="G73" s="26"/>
      <c r="H73" s="27"/>
      <c r="I73" s="27"/>
      <c r="J73" s="27"/>
      <c r="K73" s="27"/>
      <c r="L73" s="27"/>
      <c r="M73" s="27"/>
      <c r="O73" s="26"/>
      <c r="P73" s="8"/>
    </row>
    <row r="74" spans="1:16" ht="24.75" customHeight="1">
      <c r="A74" s="25"/>
      <c r="B74" s="25"/>
      <c r="C74" s="22"/>
      <c r="D74" s="25"/>
      <c r="E74" s="25"/>
      <c r="F74" s="26"/>
      <c r="G74" s="26"/>
      <c r="H74" s="27"/>
      <c r="I74" s="27"/>
      <c r="J74" s="27"/>
      <c r="K74" s="27"/>
      <c r="L74" s="27"/>
      <c r="M74" s="27"/>
      <c r="O74" s="26"/>
      <c r="P74" s="8"/>
    </row>
    <row r="75" spans="1:16" ht="24.75" customHeight="1">
      <c r="A75" s="25"/>
      <c r="B75" s="25"/>
      <c r="C75" s="22"/>
      <c r="D75" s="25"/>
      <c r="E75" s="25"/>
      <c r="F75" s="26"/>
      <c r="G75" s="26"/>
      <c r="H75" s="27"/>
      <c r="I75" s="27"/>
      <c r="J75" s="27"/>
      <c r="K75" s="27"/>
      <c r="L75" s="27"/>
      <c r="M75" s="27"/>
      <c r="O75" s="26"/>
      <c r="P75" s="8"/>
    </row>
    <row r="76" spans="1:16" ht="24.75" customHeight="1">
      <c r="A76" s="25"/>
      <c r="B76" s="25"/>
      <c r="C76" s="22"/>
      <c r="D76" s="25"/>
      <c r="E76" s="25"/>
      <c r="F76" s="26"/>
      <c r="G76" s="26"/>
      <c r="H76" s="27"/>
      <c r="I76" s="27"/>
      <c r="J76" s="27"/>
      <c r="K76" s="27"/>
      <c r="L76" s="27"/>
      <c r="M76" s="27"/>
      <c r="O76" s="26"/>
      <c r="P76" s="8"/>
    </row>
    <row r="77" spans="1:16" ht="24.75" customHeight="1">
      <c r="A77" s="25"/>
      <c r="B77" s="25"/>
      <c r="C77" s="22"/>
      <c r="D77" s="25"/>
      <c r="E77" s="25"/>
      <c r="F77" s="26"/>
      <c r="G77" s="26"/>
      <c r="H77" s="27"/>
      <c r="I77" s="27"/>
      <c r="J77" s="27"/>
      <c r="K77" s="27"/>
      <c r="L77" s="27"/>
      <c r="M77" s="27"/>
      <c r="O77" s="26"/>
      <c r="P77" s="8"/>
    </row>
    <row r="78" spans="1:16" ht="24.75" customHeight="1">
      <c r="A78" s="25"/>
      <c r="B78" s="25"/>
      <c r="C78" s="22"/>
      <c r="D78" s="25"/>
      <c r="E78" s="25"/>
      <c r="F78" s="26"/>
      <c r="G78" s="26"/>
      <c r="H78" s="27"/>
      <c r="I78" s="27"/>
      <c r="J78" s="27"/>
      <c r="K78" s="27"/>
      <c r="L78" s="27"/>
      <c r="M78" s="27"/>
      <c r="O78" s="26"/>
      <c r="P78" s="8"/>
    </row>
    <row r="79" spans="1:16" ht="24.75" customHeight="1">
      <c r="A79" s="25"/>
      <c r="B79" s="25"/>
      <c r="C79" s="22"/>
      <c r="D79" s="25"/>
      <c r="E79" s="25"/>
      <c r="F79" s="26"/>
      <c r="G79" s="26"/>
      <c r="H79" s="27"/>
      <c r="I79" s="27"/>
      <c r="J79" s="27"/>
      <c r="K79" s="27"/>
      <c r="L79" s="27"/>
      <c r="M79" s="27"/>
      <c r="O79" s="26"/>
      <c r="P79" s="8"/>
    </row>
    <row r="80" spans="1:16" ht="24.75" customHeight="1">
      <c r="A80" s="25"/>
      <c r="B80" s="25"/>
      <c r="C80" s="22"/>
      <c r="D80" s="25"/>
      <c r="E80" s="25"/>
      <c r="F80" s="26"/>
      <c r="G80" s="26"/>
      <c r="H80" s="27"/>
      <c r="I80" s="27"/>
      <c r="J80" s="27"/>
      <c r="K80" s="27"/>
      <c r="L80" s="27"/>
      <c r="M80" s="27"/>
      <c r="O80" s="26"/>
      <c r="P80" s="8"/>
    </row>
    <row r="81" spans="1:16" ht="24.75" customHeight="1">
      <c r="A81" s="25"/>
      <c r="B81" s="25"/>
      <c r="C81" s="22"/>
      <c r="D81" s="25"/>
      <c r="E81" s="25"/>
      <c r="F81" s="26"/>
      <c r="G81" s="26"/>
      <c r="H81" s="27"/>
      <c r="I81" s="27"/>
      <c r="J81" s="27"/>
      <c r="K81" s="27"/>
      <c r="L81" s="27"/>
      <c r="M81" s="27"/>
      <c r="O81" s="26"/>
      <c r="P81" s="8"/>
    </row>
    <row r="82" spans="1:16" ht="24.75" customHeight="1">
      <c r="A82" s="25"/>
      <c r="B82" s="25"/>
      <c r="C82" s="22"/>
      <c r="D82" s="25"/>
      <c r="E82" s="25"/>
      <c r="F82" s="26"/>
      <c r="G82" s="26"/>
      <c r="H82" s="27"/>
      <c r="I82" s="27"/>
      <c r="J82" s="27"/>
      <c r="K82" s="27"/>
      <c r="L82" s="27"/>
      <c r="M82" s="27"/>
      <c r="O82" s="26"/>
      <c r="P82" s="8"/>
    </row>
    <row r="83" spans="1:16" ht="24.75" customHeight="1">
      <c r="A83" s="25"/>
      <c r="B83" s="25"/>
      <c r="C83" s="22"/>
      <c r="D83" s="25"/>
      <c r="E83" s="25"/>
      <c r="F83" s="26"/>
      <c r="G83" s="26"/>
      <c r="H83" s="27"/>
      <c r="I83" s="27"/>
      <c r="J83" s="27"/>
      <c r="K83" s="27"/>
      <c r="L83" s="27"/>
      <c r="M83" s="27"/>
      <c r="O83" s="26"/>
      <c r="P83" s="8"/>
    </row>
    <row r="84" spans="1:16" ht="24.75" customHeight="1">
      <c r="A84" s="25"/>
      <c r="B84" s="25"/>
      <c r="C84" s="22"/>
      <c r="D84" s="25"/>
      <c r="E84" s="25"/>
      <c r="F84" s="26"/>
      <c r="G84" s="26"/>
      <c r="H84" s="27"/>
      <c r="I84" s="27"/>
      <c r="J84" s="27"/>
      <c r="K84" s="27"/>
      <c r="L84" s="27"/>
      <c r="M84" s="27"/>
      <c r="O84" s="26"/>
      <c r="P84" s="8"/>
    </row>
    <row r="85" spans="1:16" ht="24.75" customHeight="1">
      <c r="A85" s="25"/>
      <c r="B85" s="25"/>
      <c r="C85" s="22"/>
      <c r="D85" s="25"/>
      <c r="E85" s="25"/>
      <c r="F85" s="26"/>
      <c r="G85" s="26"/>
      <c r="H85" s="27"/>
      <c r="I85" s="27"/>
      <c r="J85" s="27"/>
      <c r="K85" s="27"/>
      <c r="L85" s="27"/>
      <c r="M85" s="27"/>
      <c r="O85" s="26"/>
      <c r="P85" s="8"/>
    </row>
    <row r="86" spans="1:16" ht="24.75" customHeight="1">
      <c r="A86" s="25"/>
      <c r="B86" s="25"/>
      <c r="C86" s="22"/>
      <c r="D86" s="25"/>
      <c r="E86" s="25"/>
      <c r="F86" s="26"/>
      <c r="G86" s="26"/>
      <c r="H86" s="27"/>
      <c r="I86" s="27"/>
      <c r="J86" s="27"/>
      <c r="K86" s="27"/>
      <c r="L86" s="27"/>
      <c r="M86" s="27"/>
      <c r="O86" s="26"/>
      <c r="P86" s="8"/>
    </row>
    <row r="87" spans="1:16" ht="24.75" customHeight="1">
      <c r="A87" s="25"/>
      <c r="B87" s="25"/>
      <c r="C87" s="22"/>
      <c r="D87" s="25"/>
      <c r="E87" s="25"/>
      <c r="F87" s="26"/>
      <c r="G87" s="26"/>
      <c r="H87" s="27"/>
      <c r="I87" s="27"/>
      <c r="J87" s="27"/>
      <c r="K87" s="27"/>
      <c r="L87" s="27"/>
      <c r="M87" s="27"/>
      <c r="O87" s="26"/>
      <c r="P87" s="8"/>
    </row>
    <row r="88" spans="1:16" ht="24.75" customHeight="1">
      <c r="A88" s="25"/>
      <c r="B88" s="25"/>
      <c r="C88" s="22"/>
      <c r="D88" s="25"/>
      <c r="E88" s="25"/>
      <c r="F88" s="26"/>
      <c r="G88" s="26"/>
      <c r="H88" s="27"/>
      <c r="I88" s="27"/>
      <c r="J88" s="27"/>
      <c r="K88" s="27"/>
      <c r="L88" s="27"/>
      <c r="M88" s="27"/>
      <c r="O88" s="26"/>
      <c r="P88" s="8"/>
    </row>
    <row r="89" spans="1:16" ht="24.75" customHeight="1">
      <c r="A89" s="25"/>
      <c r="B89" s="25"/>
      <c r="C89" s="22"/>
      <c r="D89" s="25"/>
      <c r="E89" s="25"/>
      <c r="F89" s="26"/>
      <c r="G89" s="26"/>
      <c r="H89" s="27"/>
      <c r="I89" s="27"/>
      <c r="J89" s="27"/>
      <c r="K89" s="27"/>
      <c r="L89" s="27"/>
      <c r="M89" s="27"/>
      <c r="O89" s="26"/>
      <c r="P89" s="8"/>
    </row>
    <row r="90" spans="1:16" ht="24.75" customHeight="1">
      <c r="A90" s="25"/>
      <c r="B90" s="25"/>
      <c r="C90" s="22"/>
      <c r="D90" s="25"/>
      <c r="E90" s="25"/>
      <c r="F90" s="26"/>
      <c r="G90" s="26"/>
      <c r="H90" s="27"/>
      <c r="I90" s="27"/>
      <c r="J90" s="27"/>
      <c r="K90" s="27"/>
      <c r="L90" s="27"/>
      <c r="M90" s="27"/>
      <c r="O90" s="26"/>
      <c r="P90" s="8"/>
    </row>
    <row r="91" spans="1:16" ht="24.75" customHeight="1">
      <c r="A91" s="25"/>
      <c r="B91" s="25"/>
      <c r="C91" s="22"/>
      <c r="D91" s="25"/>
      <c r="E91" s="25"/>
      <c r="F91" s="26"/>
      <c r="G91" s="26"/>
      <c r="H91" s="27"/>
      <c r="I91" s="27"/>
      <c r="J91" s="27"/>
      <c r="K91" s="27"/>
      <c r="L91" s="27"/>
      <c r="M91" s="27"/>
      <c r="O91" s="26"/>
      <c r="P91" s="8"/>
    </row>
    <row r="92" spans="1:16" ht="24.75" customHeight="1">
      <c r="A92" s="25"/>
      <c r="B92" s="25"/>
      <c r="C92" s="22"/>
      <c r="D92" s="25"/>
      <c r="E92" s="25"/>
      <c r="F92" s="26"/>
      <c r="G92" s="26"/>
      <c r="H92" s="27"/>
      <c r="I92" s="27"/>
      <c r="J92" s="27"/>
      <c r="K92" s="27"/>
      <c r="L92" s="27"/>
      <c r="M92" s="27"/>
      <c r="O92" s="26"/>
      <c r="P92" s="8"/>
    </row>
    <row r="93" spans="1:16" ht="24.75" customHeight="1">
      <c r="A93" s="25"/>
      <c r="B93" s="25"/>
      <c r="C93" s="22"/>
      <c r="D93" s="25"/>
      <c r="E93" s="25"/>
      <c r="F93" s="26"/>
      <c r="G93" s="26"/>
      <c r="H93" s="27"/>
      <c r="I93" s="27"/>
      <c r="J93" s="27"/>
      <c r="K93" s="27"/>
      <c r="L93" s="27"/>
      <c r="M93" s="27"/>
      <c r="O93" s="26"/>
      <c r="P93" s="8"/>
    </row>
    <row r="94" spans="1:16" ht="24.75" customHeight="1">
      <c r="A94" s="25"/>
      <c r="B94" s="25"/>
      <c r="C94" s="22"/>
      <c r="D94" s="25"/>
      <c r="E94" s="25"/>
      <c r="F94" s="26"/>
      <c r="G94" s="26"/>
      <c r="H94" s="27"/>
      <c r="I94" s="27"/>
      <c r="J94" s="27"/>
      <c r="K94" s="27"/>
      <c r="L94" s="27"/>
      <c r="M94" s="27"/>
      <c r="O94" s="26"/>
      <c r="P94" s="8"/>
    </row>
    <row r="95" spans="1:16" ht="24.75" customHeight="1">
      <c r="A95" s="25"/>
      <c r="B95" s="25"/>
      <c r="C95" s="22"/>
      <c r="D95" s="25"/>
      <c r="E95" s="25"/>
      <c r="F95" s="26"/>
      <c r="G95" s="26"/>
      <c r="H95" s="27"/>
      <c r="I95" s="27"/>
      <c r="J95" s="27"/>
      <c r="K95" s="27"/>
      <c r="L95" s="27"/>
      <c r="M95" s="27"/>
      <c r="O95" s="26"/>
      <c r="P95" s="8"/>
    </row>
    <row r="96" spans="1:16" ht="24.75" customHeight="1">
      <c r="A96" s="25"/>
      <c r="B96" s="25"/>
      <c r="C96" s="22"/>
      <c r="D96" s="25"/>
      <c r="E96" s="25"/>
      <c r="F96" s="26"/>
      <c r="G96" s="26"/>
      <c r="H96" s="27"/>
      <c r="I96" s="27"/>
      <c r="J96" s="27"/>
      <c r="K96" s="27"/>
      <c r="L96" s="27"/>
      <c r="M96" s="27"/>
      <c r="O96" s="26"/>
      <c r="P96" s="8"/>
    </row>
    <row r="97" spans="1:16" ht="24.75" customHeight="1">
      <c r="A97" s="25"/>
      <c r="B97" s="25"/>
      <c r="C97" s="22"/>
      <c r="D97" s="25"/>
      <c r="E97" s="25"/>
      <c r="F97" s="26"/>
      <c r="G97" s="26"/>
      <c r="H97" s="27"/>
      <c r="I97" s="27"/>
      <c r="J97" s="27"/>
      <c r="K97" s="27"/>
      <c r="L97" s="27"/>
      <c r="M97" s="27"/>
      <c r="O97" s="26"/>
      <c r="P97" s="8"/>
    </row>
    <row r="98" spans="1:16" ht="24.75" customHeight="1">
      <c r="A98" s="25"/>
      <c r="B98" s="25"/>
      <c r="C98" s="22"/>
      <c r="D98" s="25"/>
      <c r="E98" s="25"/>
      <c r="F98" s="26"/>
      <c r="G98" s="26"/>
      <c r="H98" s="27"/>
      <c r="I98" s="27"/>
      <c r="J98" s="27"/>
      <c r="K98" s="27"/>
      <c r="L98" s="27"/>
      <c r="M98" s="27"/>
      <c r="O98" s="26"/>
      <c r="P98" s="8"/>
    </row>
    <row r="99" spans="1:16" ht="24.75" customHeight="1">
      <c r="A99" s="25"/>
      <c r="B99" s="25"/>
      <c r="C99" s="22"/>
      <c r="D99" s="25"/>
      <c r="E99" s="25"/>
      <c r="F99" s="26"/>
      <c r="G99" s="26"/>
      <c r="H99" s="27"/>
      <c r="I99" s="27"/>
      <c r="J99" s="27"/>
      <c r="K99" s="27"/>
      <c r="L99" s="27"/>
      <c r="M99" s="27"/>
      <c r="O99" s="26"/>
      <c r="P99" s="8"/>
    </row>
    <row r="100" spans="1:16" ht="24.75" customHeight="1">
      <c r="A100" s="25"/>
      <c r="B100" s="25"/>
      <c r="C100" s="22"/>
      <c r="D100" s="25"/>
      <c r="E100" s="25"/>
      <c r="F100" s="26"/>
      <c r="G100" s="26"/>
      <c r="H100" s="27"/>
      <c r="I100" s="27"/>
      <c r="J100" s="27"/>
      <c r="K100" s="27"/>
      <c r="L100" s="27"/>
      <c r="M100" s="27"/>
      <c r="O100" s="26"/>
      <c r="P100" s="8"/>
    </row>
    <row r="101" spans="1:16" ht="24.75" customHeight="1">
      <c r="A101" s="25"/>
      <c r="B101" s="25"/>
      <c r="C101" s="22"/>
      <c r="D101" s="25"/>
      <c r="E101" s="25"/>
      <c r="F101" s="26"/>
      <c r="G101" s="26"/>
      <c r="H101" s="27"/>
      <c r="I101" s="27"/>
      <c r="J101" s="27"/>
      <c r="K101" s="27"/>
      <c r="L101" s="27"/>
      <c r="M101" s="27"/>
      <c r="O101" s="26"/>
      <c r="P101" s="8"/>
    </row>
    <row r="102" spans="1:16" ht="24.75" customHeight="1">
      <c r="A102" s="25"/>
      <c r="B102" s="25"/>
      <c r="C102" s="22"/>
      <c r="D102" s="25"/>
      <c r="E102" s="25"/>
      <c r="F102" s="26"/>
      <c r="G102" s="26"/>
      <c r="H102" s="27"/>
      <c r="I102" s="27"/>
      <c r="J102" s="27"/>
      <c r="K102" s="27"/>
      <c r="L102" s="27"/>
      <c r="M102" s="27"/>
      <c r="O102" s="26"/>
      <c r="P102" s="8"/>
    </row>
    <row r="103" spans="1:16" ht="24.75" customHeight="1">
      <c r="A103" s="25"/>
      <c r="B103" s="25"/>
      <c r="C103" s="22"/>
      <c r="D103" s="25"/>
      <c r="E103" s="25"/>
      <c r="F103" s="26"/>
      <c r="G103" s="26"/>
      <c r="H103" s="27"/>
      <c r="I103" s="27"/>
      <c r="J103" s="27"/>
      <c r="K103" s="27"/>
      <c r="L103" s="27"/>
      <c r="M103" s="27"/>
      <c r="O103" s="26"/>
      <c r="P103" s="8"/>
    </row>
    <row r="104" spans="1:16" ht="24.75" customHeight="1">
      <c r="A104" s="25"/>
      <c r="B104" s="25"/>
      <c r="C104" s="22"/>
      <c r="D104" s="25"/>
      <c r="E104" s="25"/>
      <c r="F104" s="26"/>
      <c r="G104" s="26"/>
      <c r="H104" s="27"/>
      <c r="I104" s="27"/>
      <c r="J104" s="27"/>
      <c r="K104" s="27"/>
      <c r="L104" s="27"/>
      <c r="M104" s="27"/>
      <c r="O104" s="26"/>
      <c r="P104" s="8"/>
    </row>
    <row r="105" spans="1:16" ht="24.75" customHeight="1">
      <c r="A105" s="25"/>
      <c r="B105" s="25"/>
      <c r="C105" s="22"/>
      <c r="D105" s="25"/>
      <c r="E105" s="25"/>
      <c r="F105" s="26"/>
      <c r="G105" s="26"/>
      <c r="H105" s="27"/>
      <c r="I105" s="27"/>
      <c r="J105" s="27"/>
      <c r="K105" s="27"/>
      <c r="L105" s="27"/>
      <c r="M105" s="27"/>
      <c r="O105" s="26"/>
      <c r="P105" s="8"/>
    </row>
    <row r="106" spans="1:16" ht="24.75" customHeight="1">
      <c r="A106" s="25"/>
      <c r="B106" s="25"/>
      <c r="C106" s="22"/>
      <c r="D106" s="25"/>
      <c r="E106" s="25"/>
      <c r="F106" s="26"/>
      <c r="G106" s="26"/>
      <c r="H106" s="27"/>
      <c r="I106" s="27"/>
      <c r="J106" s="27"/>
      <c r="K106" s="27"/>
      <c r="L106" s="27"/>
      <c r="M106" s="27"/>
      <c r="O106" s="26"/>
      <c r="P106" s="8"/>
    </row>
    <row r="107" spans="1:16" ht="24.75" customHeight="1">
      <c r="A107" s="25"/>
      <c r="B107" s="25"/>
      <c r="C107" s="22"/>
      <c r="D107" s="25"/>
      <c r="E107" s="25"/>
      <c r="F107" s="26"/>
      <c r="G107" s="26"/>
      <c r="H107" s="27"/>
      <c r="I107" s="27"/>
      <c r="J107" s="27"/>
      <c r="K107" s="27"/>
      <c r="L107" s="27"/>
      <c r="M107" s="27"/>
      <c r="O107" s="26"/>
      <c r="P107" s="8"/>
    </row>
    <row r="108" spans="1:16" ht="24.75" customHeight="1">
      <c r="A108" s="25"/>
      <c r="B108" s="25"/>
      <c r="C108" s="22"/>
      <c r="D108" s="25"/>
      <c r="E108" s="25"/>
      <c r="F108" s="26"/>
      <c r="G108" s="26"/>
      <c r="H108" s="27"/>
      <c r="I108" s="27"/>
      <c r="J108" s="27"/>
      <c r="K108" s="27"/>
      <c r="L108" s="27"/>
      <c r="M108" s="27"/>
      <c r="O108" s="26"/>
      <c r="P108" s="8"/>
    </row>
    <row r="109" spans="1:16" ht="24.75" customHeight="1">
      <c r="A109" s="25"/>
      <c r="B109" s="25"/>
      <c r="C109" s="22"/>
      <c r="D109" s="25"/>
      <c r="E109" s="25"/>
      <c r="F109" s="26"/>
      <c r="G109" s="26"/>
      <c r="H109" s="27"/>
      <c r="I109" s="27"/>
      <c r="J109" s="27"/>
      <c r="K109" s="27"/>
      <c r="L109" s="27"/>
      <c r="M109" s="27"/>
      <c r="O109" s="26"/>
      <c r="P109" s="8"/>
    </row>
    <row r="110" spans="1:16" ht="24.75" customHeight="1">
      <c r="A110" s="25"/>
      <c r="B110" s="25"/>
      <c r="C110" s="22"/>
      <c r="D110" s="25"/>
      <c r="E110" s="25"/>
      <c r="F110" s="26"/>
      <c r="G110" s="26"/>
      <c r="H110" s="27"/>
      <c r="I110" s="27"/>
      <c r="J110" s="27"/>
      <c r="K110" s="27"/>
      <c r="L110" s="27"/>
      <c r="M110" s="27"/>
      <c r="O110" s="26"/>
      <c r="P110" s="8"/>
    </row>
    <row r="111" spans="1:16" ht="24.75" customHeight="1">
      <c r="A111" s="25"/>
      <c r="B111" s="25"/>
      <c r="C111" s="22"/>
      <c r="D111" s="25"/>
      <c r="E111" s="25"/>
      <c r="F111" s="26"/>
      <c r="G111" s="26"/>
      <c r="H111" s="27"/>
      <c r="I111" s="27"/>
      <c r="J111" s="27"/>
      <c r="K111" s="27"/>
      <c r="L111" s="27"/>
      <c r="M111" s="27"/>
      <c r="O111" s="26"/>
      <c r="P111" s="8"/>
    </row>
    <row r="112" spans="1:16" ht="24.75" customHeight="1">
      <c r="A112" s="25"/>
      <c r="B112" s="25"/>
      <c r="C112" s="22"/>
      <c r="D112" s="25"/>
      <c r="E112" s="25"/>
      <c r="F112" s="26"/>
      <c r="G112" s="26"/>
      <c r="H112" s="27"/>
      <c r="I112" s="27"/>
      <c r="J112" s="27"/>
      <c r="K112" s="27"/>
      <c r="L112" s="27"/>
      <c r="M112" s="27"/>
      <c r="O112" s="26"/>
      <c r="P112" s="8"/>
    </row>
    <row r="113" spans="1:16" ht="24.75" customHeight="1">
      <c r="A113" s="25"/>
      <c r="B113" s="25"/>
      <c r="C113" s="22"/>
      <c r="D113" s="25"/>
      <c r="E113" s="25"/>
      <c r="F113" s="26"/>
      <c r="G113" s="26"/>
      <c r="H113" s="27"/>
      <c r="I113" s="27"/>
      <c r="J113" s="27"/>
      <c r="K113" s="27"/>
      <c r="L113" s="27"/>
      <c r="M113" s="27"/>
      <c r="O113" s="26"/>
      <c r="P113" s="8"/>
    </row>
    <row r="114" spans="1:16" ht="24.75" customHeight="1">
      <c r="A114" s="25"/>
      <c r="B114" s="25"/>
      <c r="C114" s="22"/>
      <c r="D114" s="25"/>
      <c r="E114" s="25"/>
      <c r="F114" s="26"/>
      <c r="G114" s="26"/>
      <c r="H114" s="27"/>
      <c r="I114" s="27"/>
      <c r="J114" s="27"/>
      <c r="K114" s="27"/>
      <c r="L114" s="27"/>
      <c r="M114" s="27"/>
      <c r="O114" s="26"/>
      <c r="P114" s="8"/>
    </row>
    <row r="115" spans="1:16" ht="24.75" customHeight="1">
      <c r="A115" s="25"/>
      <c r="B115" s="25"/>
      <c r="C115" s="22"/>
      <c r="D115" s="25"/>
      <c r="E115" s="25"/>
      <c r="F115" s="26"/>
      <c r="G115" s="26"/>
      <c r="H115" s="27"/>
      <c r="I115" s="27"/>
      <c r="J115" s="27"/>
      <c r="K115" s="27"/>
      <c r="L115" s="27"/>
      <c r="M115" s="27"/>
      <c r="O115" s="26"/>
      <c r="P115" s="8"/>
    </row>
    <row r="116" spans="1:16" ht="24.75" customHeight="1">
      <c r="A116" s="25"/>
      <c r="B116" s="25"/>
      <c r="C116" s="22"/>
      <c r="D116" s="25"/>
      <c r="E116" s="25"/>
      <c r="F116" s="26"/>
      <c r="G116" s="26"/>
      <c r="H116" s="27"/>
      <c r="I116" s="27"/>
      <c r="J116" s="27"/>
      <c r="K116" s="27"/>
      <c r="L116" s="27"/>
      <c r="M116" s="27"/>
      <c r="O116" s="26"/>
      <c r="P116" s="8"/>
    </row>
    <row r="117" spans="1:16" ht="24.75" customHeight="1">
      <c r="A117" s="25"/>
      <c r="B117" s="25"/>
      <c r="C117" s="22"/>
      <c r="D117" s="25"/>
      <c r="E117" s="25"/>
      <c r="F117" s="26"/>
      <c r="G117" s="26"/>
      <c r="H117" s="27"/>
      <c r="I117" s="27"/>
      <c r="J117" s="27"/>
      <c r="K117" s="27"/>
      <c r="L117" s="27"/>
      <c r="M117" s="27"/>
      <c r="O117" s="26"/>
      <c r="P117" s="8"/>
    </row>
    <row r="118" spans="1:16" ht="24.75" customHeight="1">
      <c r="A118" s="25"/>
      <c r="B118" s="25"/>
      <c r="C118" s="22"/>
      <c r="D118" s="25"/>
      <c r="E118" s="25"/>
      <c r="F118" s="26"/>
      <c r="G118" s="26"/>
      <c r="H118" s="27"/>
      <c r="I118" s="27"/>
      <c r="J118" s="27"/>
      <c r="K118" s="27"/>
      <c r="L118" s="27"/>
      <c r="M118" s="27"/>
      <c r="O118" s="26"/>
      <c r="P118" s="8"/>
    </row>
    <row r="119" spans="1:16" ht="24.75" customHeight="1">
      <c r="A119" s="25"/>
      <c r="B119" s="25"/>
      <c r="C119" s="22"/>
      <c r="D119" s="25"/>
      <c r="E119" s="25"/>
      <c r="F119" s="26"/>
      <c r="G119" s="26"/>
      <c r="H119" s="27"/>
      <c r="I119" s="27"/>
      <c r="J119" s="27"/>
      <c r="K119" s="27"/>
      <c r="L119" s="27"/>
      <c r="M119" s="27"/>
      <c r="O119" s="26"/>
      <c r="P119" s="8"/>
    </row>
    <row r="120" spans="1:16" ht="24.75" customHeight="1">
      <c r="A120" s="25"/>
      <c r="B120" s="25"/>
      <c r="C120" s="22"/>
      <c r="D120" s="25"/>
      <c r="E120" s="25"/>
      <c r="F120" s="26"/>
      <c r="G120" s="26"/>
      <c r="H120" s="27"/>
      <c r="I120" s="27"/>
      <c r="J120" s="27"/>
      <c r="K120" s="27"/>
      <c r="L120" s="27"/>
      <c r="M120" s="27"/>
      <c r="O120" s="26"/>
      <c r="P120" s="8"/>
    </row>
    <row r="121" spans="1:16" ht="24.75" customHeight="1">
      <c r="A121" s="25"/>
      <c r="B121" s="25"/>
      <c r="C121" s="22"/>
      <c r="D121" s="25"/>
      <c r="E121" s="25"/>
      <c r="F121" s="26"/>
      <c r="G121" s="26"/>
      <c r="H121" s="27"/>
      <c r="I121" s="27"/>
      <c r="J121" s="27"/>
      <c r="K121" s="27"/>
      <c r="L121" s="27"/>
      <c r="M121" s="27"/>
      <c r="O121" s="26"/>
      <c r="P121" s="8"/>
    </row>
    <row r="122" spans="1:16" ht="24.75" customHeight="1">
      <c r="A122" s="25"/>
      <c r="B122" s="25"/>
      <c r="C122" s="22"/>
      <c r="D122" s="25"/>
      <c r="E122" s="25"/>
      <c r="F122" s="26"/>
      <c r="G122" s="26"/>
      <c r="H122" s="27"/>
      <c r="I122" s="27"/>
      <c r="J122" s="27"/>
      <c r="K122" s="27"/>
      <c r="L122" s="27"/>
      <c r="M122" s="27"/>
      <c r="O122" s="26"/>
      <c r="P122" s="8"/>
    </row>
    <row r="123" spans="1:16" ht="24.75" customHeight="1">
      <c r="A123" s="25"/>
      <c r="B123" s="25"/>
      <c r="C123" s="22"/>
      <c r="D123" s="25"/>
      <c r="E123" s="25"/>
      <c r="F123" s="26"/>
      <c r="G123" s="26"/>
      <c r="H123" s="27"/>
      <c r="I123" s="27"/>
      <c r="J123" s="27"/>
      <c r="K123" s="27"/>
      <c r="L123" s="27"/>
      <c r="M123" s="27"/>
      <c r="O123" s="26"/>
      <c r="P123" s="8"/>
    </row>
    <row r="124" spans="1:16" ht="24.75" customHeight="1">
      <c r="A124" s="25"/>
      <c r="B124" s="25"/>
      <c r="C124" s="22"/>
      <c r="D124" s="25"/>
      <c r="E124" s="25"/>
      <c r="F124" s="26"/>
      <c r="G124" s="26"/>
      <c r="H124" s="27"/>
      <c r="I124" s="27"/>
      <c r="J124" s="27"/>
      <c r="K124" s="27"/>
      <c r="L124" s="27"/>
      <c r="M124" s="27"/>
      <c r="O124" s="26"/>
      <c r="P124" s="8"/>
    </row>
    <row r="125" spans="1:16" ht="24.75" customHeight="1">
      <c r="A125" s="25"/>
      <c r="B125" s="25"/>
      <c r="C125" s="22"/>
      <c r="D125" s="25"/>
      <c r="E125" s="25"/>
      <c r="F125" s="26"/>
      <c r="G125" s="26"/>
      <c r="H125" s="27"/>
      <c r="I125" s="27"/>
      <c r="J125" s="27"/>
      <c r="K125" s="27"/>
      <c r="L125" s="27"/>
      <c r="M125" s="27"/>
      <c r="O125" s="26"/>
      <c r="P125" s="8"/>
    </row>
    <row r="126" spans="1:16" ht="24.75" customHeight="1">
      <c r="A126" s="25"/>
      <c r="B126" s="25"/>
      <c r="C126" s="22"/>
      <c r="D126" s="25"/>
      <c r="E126" s="25"/>
      <c r="F126" s="26"/>
      <c r="G126" s="26"/>
      <c r="H126" s="27"/>
      <c r="I126" s="27"/>
      <c r="J126" s="27"/>
      <c r="K126" s="27"/>
      <c r="L126" s="27"/>
      <c r="M126" s="27"/>
      <c r="O126" s="26"/>
      <c r="P126" s="8"/>
    </row>
    <row r="127" spans="1:16" ht="24.75" customHeight="1">
      <c r="A127" s="25"/>
      <c r="B127" s="25"/>
      <c r="C127" s="22"/>
      <c r="D127" s="25"/>
      <c r="E127" s="25"/>
      <c r="F127" s="26"/>
      <c r="G127" s="26"/>
      <c r="H127" s="27"/>
      <c r="I127" s="27"/>
      <c r="J127" s="27"/>
      <c r="K127" s="27"/>
      <c r="L127" s="27"/>
      <c r="M127" s="27"/>
      <c r="O127" s="26"/>
      <c r="P127" s="8"/>
    </row>
    <row r="128" spans="1:16" ht="24.75" customHeight="1">
      <c r="A128" s="25"/>
      <c r="B128" s="25"/>
      <c r="C128" s="22"/>
      <c r="D128" s="25"/>
      <c r="E128" s="25"/>
      <c r="F128" s="26"/>
      <c r="G128" s="26"/>
      <c r="H128" s="27"/>
      <c r="I128" s="27"/>
      <c r="J128" s="27"/>
      <c r="K128" s="27"/>
      <c r="L128" s="27"/>
      <c r="M128" s="27"/>
      <c r="O128" s="26"/>
      <c r="P128" s="8"/>
    </row>
    <row r="129" spans="1:16" ht="24.75" customHeight="1">
      <c r="A129" s="25"/>
      <c r="B129" s="25"/>
      <c r="C129" s="22"/>
      <c r="D129" s="25"/>
      <c r="E129" s="25"/>
      <c r="F129" s="26"/>
      <c r="G129" s="26"/>
      <c r="H129" s="27"/>
      <c r="I129" s="27"/>
      <c r="J129" s="27"/>
      <c r="K129" s="27"/>
      <c r="L129" s="27"/>
      <c r="M129" s="27"/>
      <c r="O129" s="26"/>
      <c r="P129" s="8"/>
    </row>
    <row r="130" spans="1:16" ht="24.75" customHeight="1">
      <c r="A130" s="25"/>
      <c r="B130" s="25"/>
      <c r="C130" s="22"/>
      <c r="D130" s="25"/>
      <c r="E130" s="25"/>
      <c r="F130" s="26"/>
      <c r="G130" s="26"/>
      <c r="H130" s="27"/>
      <c r="I130" s="27"/>
      <c r="J130" s="27"/>
      <c r="K130" s="27"/>
      <c r="L130" s="27"/>
      <c r="M130" s="27"/>
      <c r="O130" s="26"/>
      <c r="P130" s="8"/>
    </row>
    <row r="131" spans="1:16" ht="24.75" customHeight="1">
      <c r="A131" s="25"/>
      <c r="B131" s="25"/>
      <c r="C131" s="22"/>
      <c r="D131" s="25"/>
      <c r="E131" s="25"/>
      <c r="F131" s="26"/>
      <c r="G131" s="26"/>
      <c r="H131" s="27"/>
      <c r="I131" s="27"/>
      <c r="J131" s="27"/>
      <c r="K131" s="27"/>
      <c r="L131" s="27"/>
      <c r="M131" s="27"/>
      <c r="O131" s="26"/>
      <c r="P131" s="8"/>
    </row>
    <row r="132" spans="1:16" ht="24.75" customHeight="1">
      <c r="A132" s="25"/>
      <c r="B132" s="25"/>
      <c r="C132" s="22"/>
      <c r="D132" s="25"/>
      <c r="E132" s="25"/>
      <c r="F132" s="26"/>
      <c r="G132" s="26"/>
      <c r="H132" s="27"/>
      <c r="I132" s="27"/>
      <c r="J132" s="27"/>
      <c r="K132" s="27"/>
      <c r="L132" s="27"/>
      <c r="M132" s="27"/>
      <c r="O132" s="26"/>
      <c r="P132" s="8"/>
    </row>
    <row r="133" spans="1:16" ht="24.75" customHeight="1">
      <c r="A133" s="25"/>
      <c r="B133" s="25"/>
      <c r="C133" s="22"/>
      <c r="D133" s="25"/>
      <c r="E133" s="25"/>
      <c r="F133" s="26"/>
      <c r="G133" s="26"/>
      <c r="H133" s="27"/>
      <c r="I133" s="27"/>
      <c r="J133" s="27"/>
      <c r="K133" s="27"/>
      <c r="L133" s="27"/>
      <c r="M133" s="27"/>
      <c r="O133" s="26"/>
      <c r="P133" s="8"/>
    </row>
    <row r="134" spans="1:16" ht="24.75" customHeight="1">
      <c r="A134" s="25"/>
      <c r="B134" s="25"/>
      <c r="C134" s="22"/>
      <c r="D134" s="25"/>
      <c r="E134" s="25"/>
      <c r="F134" s="26"/>
      <c r="G134" s="26"/>
      <c r="H134" s="27"/>
      <c r="I134" s="27"/>
      <c r="J134" s="27"/>
      <c r="K134" s="27"/>
      <c r="L134" s="27"/>
      <c r="M134" s="27"/>
      <c r="O134" s="26"/>
      <c r="P134" s="8"/>
    </row>
    <row r="135" spans="1:16" ht="24.75" customHeight="1">
      <c r="A135" s="25"/>
      <c r="B135" s="25"/>
      <c r="C135" s="22"/>
      <c r="D135" s="25"/>
      <c r="E135" s="25"/>
      <c r="F135" s="26"/>
      <c r="G135" s="26"/>
      <c r="H135" s="27"/>
      <c r="I135" s="27"/>
      <c r="J135" s="27"/>
      <c r="K135" s="27"/>
      <c r="L135" s="27"/>
      <c r="M135" s="27"/>
      <c r="O135" s="26"/>
      <c r="P135" s="8"/>
    </row>
    <row r="136" spans="1:16" ht="24.75" customHeight="1">
      <c r="A136" s="25"/>
      <c r="B136" s="25"/>
      <c r="C136" s="22"/>
      <c r="D136" s="25"/>
      <c r="E136" s="25"/>
      <c r="F136" s="26"/>
      <c r="G136" s="26"/>
      <c r="H136" s="27"/>
      <c r="I136" s="27"/>
      <c r="J136" s="27"/>
      <c r="K136" s="27"/>
      <c r="L136" s="27"/>
      <c r="M136" s="27"/>
      <c r="O136" s="26"/>
      <c r="P136" s="8"/>
    </row>
    <row r="137" spans="1:16" ht="24.75" customHeight="1">
      <c r="A137" s="25"/>
      <c r="B137" s="25"/>
      <c r="C137" s="22"/>
      <c r="D137" s="25"/>
      <c r="E137" s="25"/>
      <c r="F137" s="26"/>
      <c r="G137" s="26"/>
      <c r="H137" s="27"/>
      <c r="I137" s="27"/>
      <c r="J137" s="27"/>
      <c r="K137" s="27"/>
      <c r="L137" s="27"/>
      <c r="M137" s="27"/>
      <c r="O137" s="26"/>
      <c r="P137" s="8"/>
    </row>
    <row r="138" spans="1:16" ht="24.75" customHeight="1">
      <c r="A138" s="25"/>
      <c r="B138" s="25"/>
      <c r="C138" s="22"/>
      <c r="D138" s="25"/>
      <c r="E138" s="25"/>
      <c r="F138" s="26"/>
      <c r="G138" s="26"/>
      <c r="H138" s="27"/>
      <c r="I138" s="27"/>
      <c r="J138" s="27"/>
      <c r="K138" s="27"/>
      <c r="L138" s="27"/>
      <c r="M138" s="27"/>
      <c r="O138" s="26"/>
      <c r="P138" s="8"/>
    </row>
    <row r="139" spans="1:16" ht="24.75" customHeight="1">
      <c r="A139" s="25"/>
      <c r="B139" s="25"/>
      <c r="C139" s="22"/>
      <c r="D139" s="25"/>
      <c r="E139" s="25"/>
      <c r="F139" s="26"/>
      <c r="G139" s="26"/>
      <c r="H139" s="27"/>
      <c r="I139" s="27"/>
      <c r="J139" s="27"/>
      <c r="K139" s="27"/>
      <c r="L139" s="27"/>
      <c r="M139" s="27"/>
      <c r="O139" s="26"/>
      <c r="P139" s="8"/>
    </row>
    <row r="140" spans="1:16" ht="24.75" customHeight="1">
      <c r="A140" s="25"/>
      <c r="B140" s="25"/>
      <c r="C140" s="22"/>
      <c r="D140" s="25"/>
      <c r="E140" s="25"/>
      <c r="F140" s="26"/>
      <c r="G140" s="26"/>
      <c r="H140" s="27"/>
      <c r="I140" s="27"/>
      <c r="J140" s="27"/>
      <c r="K140" s="27"/>
      <c r="L140" s="27"/>
      <c r="M140" s="27"/>
      <c r="O140" s="26"/>
      <c r="P140" s="8"/>
    </row>
    <row r="141" spans="1:16" ht="24.75" customHeight="1">
      <c r="A141" s="25"/>
      <c r="B141" s="25"/>
      <c r="C141" s="22"/>
      <c r="D141" s="25"/>
      <c r="E141" s="25"/>
      <c r="F141" s="26"/>
      <c r="G141" s="26"/>
      <c r="H141" s="27"/>
      <c r="I141" s="27"/>
      <c r="J141" s="27"/>
      <c r="K141" s="27"/>
      <c r="L141" s="27"/>
      <c r="M141" s="27"/>
      <c r="O141" s="26"/>
      <c r="P141" s="8"/>
    </row>
    <row r="142" spans="1:16" ht="24.75" customHeight="1">
      <c r="A142" s="25"/>
      <c r="B142" s="25"/>
      <c r="C142" s="22"/>
      <c r="D142" s="25"/>
      <c r="E142" s="25"/>
      <c r="F142" s="26"/>
      <c r="G142" s="26"/>
      <c r="H142" s="27"/>
      <c r="I142" s="27"/>
      <c r="J142" s="27"/>
      <c r="K142" s="27"/>
      <c r="L142" s="27"/>
      <c r="M142" s="27"/>
      <c r="O142" s="26"/>
      <c r="P142" s="8"/>
    </row>
    <row r="143" spans="1:16" ht="24.75" customHeight="1">
      <c r="A143" s="25"/>
      <c r="B143" s="25"/>
      <c r="C143" s="22"/>
      <c r="D143" s="25"/>
      <c r="E143" s="25"/>
      <c r="F143" s="26"/>
      <c r="G143" s="26"/>
      <c r="H143" s="27"/>
      <c r="I143" s="27"/>
      <c r="J143" s="27"/>
      <c r="K143" s="27"/>
      <c r="L143" s="27"/>
      <c r="M143" s="27"/>
      <c r="O143" s="26"/>
      <c r="P143" s="8"/>
    </row>
    <row r="144" spans="1:16" ht="24.75" customHeight="1">
      <c r="A144" s="25"/>
      <c r="B144" s="25"/>
      <c r="C144" s="22"/>
      <c r="D144" s="25"/>
      <c r="E144" s="25"/>
      <c r="F144" s="26"/>
      <c r="G144" s="26"/>
      <c r="H144" s="27"/>
      <c r="I144" s="27"/>
      <c r="J144" s="27"/>
      <c r="K144" s="27"/>
      <c r="L144" s="27"/>
      <c r="M144" s="27"/>
      <c r="O144" s="26"/>
      <c r="P144" s="8"/>
    </row>
    <row r="145" spans="1:16" ht="24.75" customHeight="1">
      <c r="A145" s="25"/>
      <c r="B145" s="25"/>
      <c r="C145" s="22"/>
      <c r="D145" s="25"/>
      <c r="E145" s="25"/>
      <c r="F145" s="26"/>
      <c r="G145" s="26"/>
      <c r="H145" s="27"/>
      <c r="I145" s="27"/>
      <c r="J145" s="27"/>
      <c r="K145" s="27"/>
      <c r="L145" s="27"/>
      <c r="M145" s="27"/>
      <c r="O145" s="26"/>
      <c r="P145" s="8"/>
    </row>
    <row r="146" spans="1:16" ht="24.75" customHeight="1">
      <c r="A146" s="25"/>
      <c r="B146" s="25"/>
      <c r="C146" s="22"/>
      <c r="D146" s="25"/>
      <c r="E146" s="25"/>
      <c r="F146" s="26"/>
      <c r="G146" s="26"/>
      <c r="H146" s="27"/>
      <c r="I146" s="27"/>
      <c r="J146" s="27"/>
      <c r="K146" s="27"/>
      <c r="L146" s="27"/>
      <c r="M146" s="27"/>
      <c r="O146" s="26"/>
      <c r="P146" s="8"/>
    </row>
    <row r="147" spans="1:16" ht="24.75" customHeight="1">
      <c r="A147" s="25"/>
      <c r="B147" s="25"/>
      <c r="C147" s="22"/>
      <c r="D147" s="25"/>
      <c r="E147" s="25"/>
      <c r="F147" s="26"/>
      <c r="G147" s="26"/>
      <c r="H147" s="27"/>
      <c r="I147" s="27"/>
      <c r="J147" s="27"/>
      <c r="K147" s="27"/>
      <c r="L147" s="27"/>
      <c r="M147" s="27"/>
      <c r="O147" s="26"/>
      <c r="P147" s="8"/>
    </row>
    <row r="148" spans="1:16" ht="24.75" customHeight="1">
      <c r="A148" s="25"/>
      <c r="B148" s="25"/>
      <c r="C148" s="22"/>
      <c r="D148" s="25"/>
      <c r="E148" s="25"/>
      <c r="F148" s="26"/>
      <c r="G148" s="26"/>
      <c r="H148" s="27"/>
      <c r="I148" s="27"/>
      <c r="J148" s="27"/>
      <c r="K148" s="27"/>
      <c r="L148" s="27"/>
      <c r="M148" s="27"/>
      <c r="O148" s="26"/>
      <c r="P148" s="8"/>
    </row>
    <row r="149" spans="1:16" ht="24.75" customHeight="1">
      <c r="A149" s="25"/>
      <c r="B149" s="25"/>
      <c r="C149" s="22"/>
      <c r="D149" s="25"/>
      <c r="E149" s="25"/>
      <c r="F149" s="26"/>
      <c r="G149" s="26"/>
      <c r="H149" s="27"/>
      <c r="I149" s="27"/>
      <c r="J149" s="27"/>
      <c r="K149" s="27"/>
      <c r="L149" s="27"/>
      <c r="M149" s="27"/>
      <c r="O149" s="26"/>
      <c r="P149" s="8"/>
    </row>
    <row r="150" spans="1:16" ht="24.75" customHeight="1">
      <c r="A150" s="25"/>
      <c r="B150" s="25"/>
      <c r="C150" s="22"/>
      <c r="D150" s="25"/>
      <c r="E150" s="25"/>
      <c r="F150" s="26"/>
      <c r="G150" s="26"/>
      <c r="H150" s="27"/>
      <c r="I150" s="27"/>
      <c r="J150" s="27"/>
      <c r="K150" s="27"/>
      <c r="L150" s="27"/>
      <c r="M150" s="27"/>
      <c r="O150" s="26"/>
      <c r="P150" s="8"/>
    </row>
    <row r="151" spans="1:16" ht="24.75" customHeight="1">
      <c r="A151" s="25"/>
      <c r="B151" s="25"/>
      <c r="C151" s="22"/>
      <c r="D151" s="25"/>
      <c r="E151" s="25"/>
      <c r="F151" s="26"/>
      <c r="G151" s="26"/>
      <c r="H151" s="27"/>
      <c r="I151" s="27"/>
      <c r="J151" s="27"/>
      <c r="K151" s="27"/>
      <c r="L151" s="27"/>
      <c r="M151" s="27"/>
      <c r="O151" s="26"/>
      <c r="P151" s="8"/>
    </row>
    <row r="152" spans="1:16" ht="24.75" customHeight="1">
      <c r="A152" s="25"/>
      <c r="B152" s="25"/>
      <c r="C152" s="22"/>
      <c r="D152" s="25"/>
      <c r="E152" s="25"/>
      <c r="F152" s="26"/>
      <c r="G152" s="26"/>
      <c r="H152" s="27"/>
      <c r="I152" s="27"/>
      <c r="J152" s="27"/>
      <c r="K152" s="27"/>
      <c r="L152" s="27"/>
      <c r="M152" s="27"/>
      <c r="O152" s="26"/>
      <c r="P152" s="8"/>
    </row>
    <row r="153" spans="1:16" ht="24.75" customHeight="1">
      <c r="A153" s="25"/>
      <c r="B153" s="25"/>
      <c r="C153" s="22"/>
      <c r="D153" s="25"/>
      <c r="E153" s="25"/>
      <c r="F153" s="26"/>
      <c r="G153" s="26"/>
      <c r="H153" s="27"/>
      <c r="I153" s="27"/>
      <c r="J153" s="27"/>
      <c r="K153" s="27"/>
      <c r="L153" s="27"/>
      <c r="M153" s="27"/>
      <c r="O153" s="26"/>
      <c r="P153" s="8"/>
    </row>
    <row r="154" spans="1:16" ht="24.75" customHeight="1">
      <c r="A154" s="25"/>
      <c r="B154" s="25"/>
      <c r="C154" s="22"/>
      <c r="D154" s="25"/>
      <c r="E154" s="25"/>
      <c r="F154" s="26"/>
      <c r="G154" s="26"/>
      <c r="H154" s="27"/>
      <c r="I154" s="27"/>
      <c r="J154" s="27"/>
      <c r="K154" s="27"/>
      <c r="L154" s="27"/>
      <c r="M154" s="27"/>
      <c r="O154" s="26"/>
      <c r="P154" s="8"/>
    </row>
    <row r="155" spans="1:16" ht="24.75" customHeight="1">
      <c r="A155" s="25"/>
      <c r="B155" s="25"/>
      <c r="C155" s="22"/>
      <c r="D155" s="25"/>
      <c r="E155" s="25"/>
      <c r="F155" s="26"/>
      <c r="G155" s="26"/>
      <c r="H155" s="27"/>
      <c r="I155" s="27"/>
      <c r="J155" s="27"/>
      <c r="K155" s="27"/>
      <c r="L155" s="27"/>
      <c r="M155" s="27"/>
      <c r="O155" s="26"/>
      <c r="P155" s="8"/>
    </row>
    <row r="156" spans="1:16" ht="24.75" customHeight="1">
      <c r="A156" s="25"/>
      <c r="B156" s="25"/>
      <c r="C156" s="22"/>
      <c r="D156" s="25"/>
      <c r="E156" s="25"/>
      <c r="F156" s="26"/>
      <c r="G156" s="26"/>
      <c r="H156" s="27"/>
      <c r="I156" s="27"/>
      <c r="J156" s="27"/>
      <c r="K156" s="27"/>
      <c r="L156" s="27"/>
      <c r="M156" s="27"/>
      <c r="O156" s="26"/>
      <c r="P156" s="8"/>
    </row>
    <row r="157" spans="1:16" ht="24.75" customHeight="1">
      <c r="A157" s="25"/>
      <c r="B157" s="25"/>
      <c r="C157" s="22"/>
      <c r="D157" s="25"/>
      <c r="E157" s="25"/>
      <c r="F157" s="26"/>
      <c r="G157" s="26"/>
      <c r="H157" s="27"/>
      <c r="I157" s="27"/>
      <c r="J157" s="27"/>
      <c r="K157" s="27"/>
      <c r="L157" s="27"/>
      <c r="M157" s="27"/>
      <c r="O157" s="26"/>
      <c r="P157" s="8"/>
    </row>
    <row r="158" spans="1:16" ht="24.75" customHeight="1">
      <c r="A158" s="25"/>
      <c r="B158" s="25"/>
      <c r="C158" s="22"/>
      <c r="D158" s="25"/>
      <c r="E158" s="25"/>
      <c r="F158" s="26"/>
      <c r="G158" s="26"/>
      <c r="H158" s="27"/>
      <c r="I158" s="27"/>
      <c r="J158" s="27"/>
      <c r="K158" s="27"/>
      <c r="L158" s="27"/>
      <c r="M158" s="27"/>
      <c r="O158" s="26"/>
      <c r="P158" s="8"/>
    </row>
    <row r="159" spans="1:16" ht="24.75" customHeight="1">
      <c r="A159" s="25"/>
      <c r="B159" s="25"/>
      <c r="C159" s="22"/>
      <c r="D159" s="25"/>
      <c r="E159" s="25"/>
      <c r="F159" s="26"/>
      <c r="G159" s="26"/>
      <c r="H159" s="27"/>
      <c r="I159" s="27"/>
      <c r="J159" s="27"/>
      <c r="K159" s="27"/>
      <c r="L159" s="27"/>
      <c r="M159" s="27"/>
      <c r="O159" s="26"/>
      <c r="P159" s="8"/>
    </row>
    <row r="160" spans="1:16" ht="24.75" customHeight="1">
      <c r="A160" s="25"/>
      <c r="B160" s="25"/>
      <c r="C160" s="22"/>
      <c r="D160" s="25"/>
      <c r="E160" s="25"/>
      <c r="F160" s="26"/>
      <c r="G160" s="26"/>
      <c r="H160" s="27"/>
      <c r="I160" s="27"/>
      <c r="J160" s="27"/>
      <c r="K160" s="27"/>
      <c r="L160" s="27"/>
      <c r="M160" s="27"/>
      <c r="O160" s="26"/>
      <c r="P160" s="8"/>
    </row>
    <row r="161" spans="1:16" ht="24.75" customHeight="1">
      <c r="A161" s="25"/>
      <c r="B161" s="25"/>
      <c r="C161" s="22"/>
      <c r="D161" s="25"/>
      <c r="E161" s="25"/>
      <c r="F161" s="26"/>
      <c r="G161" s="26"/>
      <c r="H161" s="27"/>
      <c r="I161" s="27"/>
      <c r="J161" s="27"/>
      <c r="K161" s="27"/>
      <c r="L161" s="27"/>
      <c r="M161" s="27"/>
      <c r="O161" s="26"/>
      <c r="P161" s="8"/>
    </row>
    <row r="162" spans="1:16" ht="24.75" customHeight="1">
      <c r="A162" s="25"/>
      <c r="B162" s="25"/>
      <c r="C162" s="22"/>
      <c r="D162" s="25"/>
      <c r="E162" s="25"/>
      <c r="F162" s="26"/>
      <c r="G162" s="26"/>
      <c r="H162" s="27"/>
      <c r="I162" s="27"/>
      <c r="J162" s="27"/>
      <c r="K162" s="27"/>
      <c r="L162" s="27"/>
      <c r="M162" s="27"/>
      <c r="O162" s="26"/>
      <c r="P162" s="8"/>
    </row>
    <row r="163" spans="1:16" ht="24.75" customHeight="1">
      <c r="A163" s="25"/>
      <c r="B163" s="25"/>
      <c r="C163" s="22"/>
      <c r="D163" s="25"/>
      <c r="E163" s="25"/>
      <c r="F163" s="26"/>
      <c r="G163" s="26"/>
      <c r="H163" s="27"/>
      <c r="I163" s="27"/>
      <c r="J163" s="27"/>
      <c r="K163" s="27"/>
      <c r="L163" s="27"/>
      <c r="M163" s="27"/>
      <c r="O163" s="26"/>
      <c r="P163" s="8"/>
    </row>
    <row r="164" spans="1:16" ht="24.75" customHeight="1">
      <c r="A164" s="25"/>
      <c r="B164" s="25"/>
      <c r="C164" s="22"/>
      <c r="D164" s="25"/>
      <c r="E164" s="25"/>
      <c r="F164" s="26"/>
      <c r="G164" s="26"/>
      <c r="H164" s="27"/>
      <c r="I164" s="27"/>
      <c r="J164" s="27"/>
      <c r="K164" s="27"/>
      <c r="L164" s="27"/>
      <c r="M164" s="27"/>
      <c r="O164" s="26"/>
      <c r="P164" s="8"/>
    </row>
    <row r="165" spans="1:16" ht="24.75" customHeight="1">
      <c r="A165" s="25"/>
      <c r="B165" s="25"/>
      <c r="C165" s="22"/>
      <c r="D165" s="25"/>
      <c r="E165" s="25"/>
      <c r="F165" s="26"/>
      <c r="G165" s="26"/>
      <c r="H165" s="27"/>
      <c r="I165" s="27"/>
      <c r="J165" s="27"/>
      <c r="K165" s="27"/>
      <c r="L165" s="27"/>
      <c r="M165" s="27"/>
      <c r="O165" s="26"/>
      <c r="P165" s="8"/>
    </row>
    <row r="166" spans="1:16" ht="24.75" customHeight="1">
      <c r="A166" s="25"/>
      <c r="B166" s="25"/>
      <c r="C166" s="22"/>
      <c r="D166" s="25"/>
      <c r="E166" s="25"/>
      <c r="F166" s="26"/>
      <c r="G166" s="26"/>
      <c r="H166" s="27"/>
      <c r="I166" s="27"/>
      <c r="J166" s="27"/>
      <c r="K166" s="27"/>
      <c r="L166" s="27"/>
      <c r="M166" s="27"/>
      <c r="O166" s="26"/>
      <c r="P166" s="8"/>
    </row>
    <row r="167" spans="1:16" ht="24.75" customHeight="1">
      <c r="A167" s="25"/>
      <c r="B167" s="25"/>
      <c r="C167" s="22"/>
      <c r="D167" s="25"/>
      <c r="E167" s="25"/>
      <c r="F167" s="26"/>
      <c r="G167" s="26"/>
      <c r="H167" s="27"/>
      <c r="I167" s="27"/>
      <c r="J167" s="27"/>
      <c r="K167" s="27"/>
      <c r="L167" s="27"/>
      <c r="M167" s="27"/>
      <c r="O167" s="26"/>
      <c r="P167" s="8"/>
    </row>
    <row r="168" spans="1:16" ht="24.75" customHeight="1">
      <c r="A168" s="25"/>
      <c r="B168" s="25"/>
      <c r="C168" s="22"/>
      <c r="D168" s="25"/>
      <c r="E168" s="25"/>
      <c r="F168" s="26"/>
      <c r="G168" s="26"/>
      <c r="H168" s="27"/>
      <c r="I168" s="27"/>
      <c r="J168" s="27"/>
      <c r="K168" s="27"/>
      <c r="L168" s="27"/>
      <c r="M168" s="27"/>
      <c r="O168" s="26"/>
      <c r="P168" s="8"/>
    </row>
    <row r="169" spans="1:16" ht="24.75" customHeight="1">
      <c r="A169" s="25"/>
      <c r="B169" s="25"/>
      <c r="C169" s="22"/>
      <c r="D169" s="25"/>
      <c r="E169" s="25"/>
      <c r="F169" s="26"/>
      <c r="G169" s="26"/>
      <c r="H169" s="27"/>
      <c r="I169" s="27"/>
      <c r="J169" s="27"/>
      <c r="K169" s="27"/>
      <c r="L169" s="27"/>
      <c r="M169" s="27"/>
      <c r="O169" s="26"/>
      <c r="P169" s="8"/>
    </row>
    <row r="170" spans="1:16" ht="24.75" customHeight="1">
      <c r="A170" s="25"/>
      <c r="B170" s="25"/>
      <c r="C170" s="22"/>
      <c r="D170" s="25"/>
      <c r="E170" s="25"/>
      <c r="F170" s="26"/>
      <c r="G170" s="26"/>
      <c r="H170" s="27"/>
      <c r="I170" s="27"/>
      <c r="J170" s="27"/>
      <c r="K170" s="27"/>
      <c r="L170" s="27"/>
      <c r="M170" s="27"/>
      <c r="O170" s="26"/>
      <c r="P170" s="8"/>
    </row>
    <row r="171" spans="1:16" ht="24.75" customHeight="1">
      <c r="A171" s="25"/>
      <c r="B171" s="25"/>
      <c r="C171" s="22"/>
      <c r="D171" s="25"/>
      <c r="E171" s="25"/>
      <c r="F171" s="26"/>
      <c r="G171" s="26"/>
      <c r="H171" s="27"/>
      <c r="I171" s="27"/>
      <c r="J171" s="27"/>
      <c r="K171" s="27"/>
      <c r="L171" s="27"/>
      <c r="M171" s="27"/>
      <c r="O171" s="26"/>
      <c r="P171" s="8"/>
    </row>
    <row r="172" spans="1:16" ht="24.75" customHeight="1">
      <c r="A172" s="25"/>
      <c r="B172" s="25"/>
      <c r="C172" s="22"/>
      <c r="D172" s="25"/>
      <c r="E172" s="25"/>
      <c r="F172" s="26"/>
      <c r="G172" s="26"/>
      <c r="H172" s="27"/>
      <c r="I172" s="27"/>
      <c r="J172" s="27"/>
      <c r="K172" s="27"/>
      <c r="L172" s="27"/>
      <c r="M172" s="27"/>
      <c r="O172" s="26"/>
      <c r="P172" s="8"/>
    </row>
    <row r="173" spans="1:16" ht="24.75" customHeight="1">
      <c r="A173" s="25"/>
      <c r="B173" s="25"/>
      <c r="C173" s="22"/>
      <c r="D173" s="25"/>
      <c r="E173" s="25"/>
      <c r="F173" s="26"/>
      <c r="G173" s="26"/>
      <c r="H173" s="27"/>
      <c r="I173" s="27"/>
      <c r="J173" s="27"/>
      <c r="K173" s="27"/>
      <c r="L173" s="27"/>
      <c r="M173" s="27"/>
      <c r="O173" s="26"/>
      <c r="P173" s="8"/>
    </row>
    <row r="174" spans="1:16" ht="24.75" customHeight="1">
      <c r="A174" s="25"/>
      <c r="B174" s="25"/>
      <c r="C174" s="22"/>
      <c r="D174" s="25"/>
      <c r="E174" s="25"/>
      <c r="F174" s="26"/>
      <c r="G174" s="26"/>
      <c r="H174" s="27"/>
      <c r="I174" s="27"/>
      <c r="J174" s="27"/>
      <c r="K174" s="27"/>
      <c r="L174" s="27"/>
      <c r="M174" s="27"/>
      <c r="O174" s="26"/>
      <c r="P174" s="8"/>
    </row>
    <row r="175" spans="1:16" ht="24.75" customHeight="1">
      <c r="A175" s="25"/>
      <c r="B175" s="25"/>
      <c r="C175" s="22"/>
      <c r="D175" s="25"/>
      <c r="E175" s="25"/>
      <c r="F175" s="26"/>
      <c r="G175" s="26"/>
      <c r="H175" s="27"/>
      <c r="I175" s="27"/>
      <c r="J175" s="27"/>
      <c r="K175" s="27"/>
      <c r="L175" s="27"/>
      <c r="M175" s="27"/>
      <c r="O175" s="26"/>
      <c r="P175" s="8"/>
    </row>
    <row r="176" spans="1:16" ht="24.75" customHeight="1">
      <c r="A176" s="25"/>
      <c r="B176" s="25"/>
      <c r="C176" s="22"/>
      <c r="D176" s="25"/>
      <c r="E176" s="25"/>
      <c r="F176" s="26"/>
      <c r="G176" s="26"/>
      <c r="H176" s="27"/>
      <c r="I176" s="27"/>
      <c r="J176" s="27"/>
      <c r="K176" s="27"/>
      <c r="L176" s="27"/>
      <c r="M176" s="27"/>
      <c r="O176" s="26"/>
      <c r="P176" s="8"/>
    </row>
    <row r="177" spans="1:16" ht="24.75" customHeight="1">
      <c r="A177" s="25"/>
      <c r="B177" s="25"/>
      <c r="C177" s="22"/>
      <c r="D177" s="25"/>
      <c r="E177" s="25"/>
      <c r="F177" s="26"/>
      <c r="G177" s="26"/>
      <c r="H177" s="27"/>
      <c r="I177" s="27"/>
      <c r="J177" s="27"/>
      <c r="K177" s="27"/>
      <c r="L177" s="27"/>
      <c r="M177" s="27"/>
      <c r="O177" s="26"/>
      <c r="P177" s="8"/>
    </row>
    <row r="178" spans="1:16" ht="24.75" customHeight="1">
      <c r="A178" s="25"/>
      <c r="B178" s="25"/>
      <c r="C178" s="22"/>
      <c r="D178" s="25"/>
      <c r="E178" s="25"/>
      <c r="F178" s="26"/>
      <c r="G178" s="26"/>
      <c r="H178" s="27"/>
      <c r="I178" s="27"/>
      <c r="J178" s="27"/>
      <c r="K178" s="27"/>
      <c r="L178" s="27"/>
      <c r="M178" s="27"/>
      <c r="O178" s="26"/>
      <c r="P178" s="8"/>
    </row>
    <row r="179" spans="1:16" ht="24.75" customHeight="1">
      <c r="A179" s="25"/>
      <c r="B179" s="25"/>
      <c r="C179" s="22"/>
      <c r="D179" s="25"/>
      <c r="E179" s="25"/>
      <c r="F179" s="26"/>
      <c r="G179" s="26"/>
      <c r="H179" s="27"/>
      <c r="I179" s="27"/>
      <c r="J179" s="27"/>
      <c r="K179" s="27"/>
      <c r="L179" s="27"/>
      <c r="M179" s="27"/>
      <c r="O179" s="26"/>
      <c r="P179" s="8"/>
    </row>
    <row r="180" spans="1:16" ht="24.75" customHeight="1">
      <c r="A180" s="25"/>
      <c r="B180" s="25"/>
      <c r="C180" s="22"/>
      <c r="D180" s="25"/>
      <c r="E180" s="25"/>
      <c r="F180" s="26"/>
      <c r="G180" s="26"/>
      <c r="H180" s="27"/>
      <c r="I180" s="27"/>
      <c r="J180" s="27"/>
      <c r="K180" s="27"/>
      <c r="L180" s="27"/>
      <c r="M180" s="27"/>
      <c r="O180" s="26"/>
      <c r="P180" s="8"/>
    </row>
    <row r="181" spans="1:16" ht="24.75" customHeight="1">
      <c r="A181" s="25"/>
      <c r="B181" s="25"/>
      <c r="C181" s="22"/>
      <c r="D181" s="25"/>
      <c r="E181" s="25"/>
      <c r="F181" s="26"/>
      <c r="G181" s="26"/>
      <c r="H181" s="27"/>
      <c r="I181" s="27"/>
      <c r="J181" s="27"/>
      <c r="K181" s="27"/>
      <c r="L181" s="27"/>
      <c r="M181" s="27"/>
      <c r="O181" s="26"/>
      <c r="P181" s="8"/>
    </row>
    <row r="182" spans="1:16" ht="24.75" customHeight="1">
      <c r="A182" s="25"/>
      <c r="B182" s="25"/>
      <c r="C182" s="22"/>
      <c r="D182" s="25"/>
      <c r="E182" s="25"/>
      <c r="F182" s="26"/>
      <c r="G182" s="26"/>
      <c r="H182" s="27"/>
      <c r="I182" s="27"/>
      <c r="J182" s="27"/>
      <c r="K182" s="27"/>
      <c r="L182" s="27"/>
      <c r="M182" s="27"/>
      <c r="O182" s="26"/>
      <c r="P182" s="8"/>
    </row>
    <row r="183" spans="1:16" ht="24.75" customHeight="1">
      <c r="A183" s="25"/>
      <c r="B183" s="25"/>
      <c r="C183" s="22"/>
      <c r="D183" s="25"/>
      <c r="E183" s="25"/>
      <c r="F183" s="26"/>
      <c r="G183" s="26"/>
      <c r="H183" s="27"/>
      <c r="I183" s="27"/>
      <c r="J183" s="27"/>
      <c r="K183" s="27"/>
      <c r="L183" s="27"/>
      <c r="M183" s="27"/>
      <c r="O183" s="26"/>
      <c r="P183" s="8"/>
    </row>
    <row r="184" spans="1:16" ht="24.75" customHeight="1">
      <c r="A184" s="25"/>
      <c r="B184" s="25"/>
      <c r="C184" s="22"/>
      <c r="D184" s="25"/>
      <c r="E184" s="25"/>
      <c r="F184" s="26"/>
      <c r="G184" s="26"/>
      <c r="H184" s="27"/>
      <c r="I184" s="27"/>
      <c r="J184" s="27"/>
      <c r="K184" s="27"/>
      <c r="L184" s="27"/>
      <c r="M184" s="27"/>
      <c r="O184" s="26"/>
      <c r="P184" s="8"/>
    </row>
    <row r="185" spans="1:16" ht="24.75" customHeight="1">
      <c r="A185" s="25"/>
      <c r="B185" s="25"/>
      <c r="C185" s="22"/>
      <c r="D185" s="25"/>
      <c r="E185" s="25"/>
      <c r="F185" s="26"/>
      <c r="G185" s="26"/>
      <c r="H185" s="27"/>
      <c r="I185" s="27"/>
      <c r="J185" s="27"/>
      <c r="K185" s="27"/>
      <c r="L185" s="27"/>
      <c r="M185" s="27"/>
      <c r="O185" s="26"/>
      <c r="P185" s="8"/>
    </row>
    <row r="186" spans="1:16" ht="24.75" customHeight="1">
      <c r="A186" s="25"/>
      <c r="B186" s="25"/>
      <c r="C186" s="22"/>
      <c r="D186" s="25"/>
      <c r="E186" s="25"/>
      <c r="F186" s="26"/>
      <c r="G186" s="26"/>
      <c r="H186" s="27"/>
      <c r="I186" s="27"/>
      <c r="J186" s="27"/>
      <c r="K186" s="27"/>
      <c r="L186" s="27"/>
      <c r="M186" s="27"/>
      <c r="O186" s="26"/>
      <c r="P186" s="8"/>
    </row>
    <row r="187" spans="1:16" ht="24.75" customHeight="1">
      <c r="A187" s="25"/>
      <c r="B187" s="25"/>
      <c r="C187" s="22"/>
      <c r="D187" s="25"/>
      <c r="E187" s="25"/>
      <c r="F187" s="26"/>
      <c r="G187" s="26"/>
      <c r="H187" s="27"/>
      <c r="I187" s="27"/>
      <c r="J187" s="27"/>
      <c r="K187" s="27"/>
      <c r="L187" s="27"/>
      <c r="M187" s="27"/>
      <c r="O187" s="26"/>
      <c r="P187" s="8"/>
    </row>
    <row r="188" spans="1:16" ht="24.75" customHeight="1">
      <c r="A188" s="25"/>
      <c r="B188" s="25"/>
      <c r="C188" s="22"/>
      <c r="D188" s="25"/>
      <c r="E188" s="25"/>
      <c r="F188" s="26"/>
      <c r="G188" s="26"/>
      <c r="H188" s="27"/>
      <c r="I188" s="27"/>
      <c r="J188" s="27"/>
      <c r="K188" s="27"/>
      <c r="L188" s="27"/>
      <c r="M188" s="27"/>
      <c r="O188" s="26"/>
      <c r="P188" s="8"/>
    </row>
    <row r="189" spans="1:16" ht="24.75" customHeight="1">
      <c r="A189" s="25"/>
      <c r="B189" s="25"/>
      <c r="C189" s="22"/>
      <c r="D189" s="25"/>
      <c r="E189" s="25"/>
      <c r="F189" s="26"/>
      <c r="G189" s="26"/>
      <c r="H189" s="27"/>
      <c r="I189" s="27"/>
      <c r="J189" s="27"/>
      <c r="K189" s="27"/>
      <c r="L189" s="27"/>
      <c r="M189" s="27"/>
      <c r="O189" s="26"/>
      <c r="P189" s="8"/>
    </row>
    <row r="190" spans="1:16" ht="24.75" customHeight="1">
      <c r="A190" s="25"/>
      <c r="B190" s="25"/>
      <c r="C190" s="22"/>
      <c r="D190" s="25"/>
      <c r="E190" s="25"/>
      <c r="F190" s="26"/>
      <c r="G190" s="26"/>
      <c r="H190" s="27"/>
      <c r="I190" s="27"/>
      <c r="J190" s="27"/>
      <c r="K190" s="27"/>
      <c r="L190" s="27"/>
      <c r="M190" s="27"/>
      <c r="O190" s="26"/>
      <c r="P190" s="8"/>
    </row>
    <row r="191" spans="1:16" ht="24.75" customHeight="1">
      <c r="A191" s="25"/>
      <c r="B191" s="25"/>
      <c r="C191" s="22"/>
      <c r="D191" s="25"/>
      <c r="E191" s="25"/>
      <c r="F191" s="26"/>
      <c r="G191" s="26"/>
      <c r="H191" s="27"/>
      <c r="I191" s="27"/>
      <c r="J191" s="27"/>
      <c r="K191" s="27"/>
      <c r="L191" s="27"/>
      <c r="M191" s="27"/>
      <c r="O191" s="26"/>
      <c r="P191" s="8"/>
    </row>
    <row r="192" spans="1:16" ht="24.75" customHeight="1">
      <c r="A192" s="25"/>
      <c r="B192" s="25"/>
      <c r="C192" s="22"/>
      <c r="D192" s="25"/>
      <c r="E192" s="25"/>
      <c r="F192" s="26"/>
      <c r="G192" s="26"/>
      <c r="H192" s="27"/>
      <c r="I192" s="27"/>
      <c r="J192" s="27"/>
      <c r="K192" s="27"/>
      <c r="L192" s="27"/>
      <c r="M192" s="27"/>
      <c r="O192" s="26"/>
      <c r="P192" s="8"/>
    </row>
    <row r="193" spans="1:16" ht="24.75" customHeight="1">
      <c r="A193" s="25"/>
      <c r="B193" s="25"/>
      <c r="C193" s="22"/>
      <c r="D193" s="25"/>
      <c r="E193" s="25"/>
      <c r="F193" s="26"/>
      <c r="G193" s="26"/>
      <c r="H193" s="27"/>
      <c r="I193" s="27"/>
      <c r="J193" s="27"/>
      <c r="K193" s="27"/>
      <c r="L193" s="27"/>
      <c r="M193" s="27"/>
      <c r="O193" s="26"/>
      <c r="P193" s="8"/>
    </row>
    <row r="194" spans="1:16" ht="24.75" customHeight="1">
      <c r="A194" s="25"/>
      <c r="B194" s="25"/>
      <c r="C194" s="22"/>
      <c r="D194" s="25"/>
      <c r="E194" s="25"/>
      <c r="F194" s="26"/>
      <c r="G194" s="26"/>
      <c r="H194" s="27"/>
      <c r="I194" s="27"/>
      <c r="J194" s="27"/>
      <c r="K194" s="27"/>
      <c r="L194" s="27"/>
      <c r="M194" s="27"/>
      <c r="O194" s="26"/>
      <c r="P194" s="8"/>
    </row>
    <row r="195" spans="1:16" ht="24.75" customHeight="1">
      <c r="A195" s="25"/>
      <c r="B195" s="25"/>
      <c r="C195" s="22"/>
      <c r="D195" s="25"/>
      <c r="E195" s="25"/>
      <c r="F195" s="26"/>
      <c r="G195" s="26"/>
      <c r="H195" s="27"/>
      <c r="I195" s="27"/>
      <c r="J195" s="27"/>
      <c r="K195" s="27"/>
      <c r="L195" s="27"/>
      <c r="M195" s="27"/>
      <c r="O195" s="26"/>
      <c r="P195" s="8"/>
    </row>
    <row r="196" spans="1:16" ht="24.75" customHeight="1">
      <c r="A196" s="25"/>
      <c r="B196" s="25"/>
      <c r="C196" s="22"/>
      <c r="D196" s="25"/>
      <c r="E196" s="25"/>
      <c r="F196" s="26"/>
      <c r="G196" s="26"/>
      <c r="H196" s="27"/>
      <c r="I196" s="27"/>
      <c r="J196" s="27"/>
      <c r="K196" s="27"/>
      <c r="L196" s="27"/>
      <c r="M196" s="27"/>
      <c r="O196" s="26"/>
      <c r="P196" s="8"/>
    </row>
    <row r="197" spans="1:16" ht="24.75" customHeight="1">
      <c r="A197" s="25"/>
      <c r="B197" s="25"/>
      <c r="C197" s="22"/>
      <c r="D197" s="25"/>
      <c r="E197" s="25"/>
      <c r="F197" s="26"/>
      <c r="G197" s="26"/>
      <c r="H197" s="27"/>
      <c r="I197" s="27"/>
      <c r="J197" s="27"/>
      <c r="K197" s="27"/>
      <c r="L197" s="27"/>
      <c r="M197" s="27"/>
      <c r="O197" s="26"/>
      <c r="P197" s="8"/>
    </row>
    <row r="198" spans="1:16" ht="24.75" customHeight="1">
      <c r="A198" s="25"/>
      <c r="B198" s="25"/>
      <c r="C198" s="22"/>
      <c r="D198" s="25"/>
      <c r="E198" s="25"/>
      <c r="F198" s="26"/>
      <c r="G198" s="26"/>
      <c r="H198" s="27"/>
      <c r="I198" s="27"/>
      <c r="J198" s="27"/>
      <c r="K198" s="27"/>
      <c r="L198" s="27"/>
      <c r="M198" s="27"/>
      <c r="O198" s="26"/>
      <c r="P198" s="8"/>
    </row>
    <row r="199" spans="1:16" ht="24.75" customHeight="1">
      <c r="A199" s="25"/>
      <c r="B199" s="25"/>
      <c r="C199" s="22"/>
      <c r="D199" s="25"/>
      <c r="E199" s="25"/>
      <c r="F199" s="26"/>
      <c r="G199" s="26"/>
      <c r="H199" s="27"/>
      <c r="I199" s="27"/>
      <c r="J199" s="27"/>
      <c r="K199" s="27"/>
      <c r="L199" s="27"/>
      <c r="M199" s="27"/>
      <c r="O199" s="26"/>
      <c r="P199" s="8"/>
    </row>
    <row r="200" spans="1:16" ht="24.75" customHeight="1">
      <c r="A200" s="25"/>
      <c r="B200" s="25"/>
      <c r="C200" s="22"/>
      <c r="D200" s="25"/>
      <c r="E200" s="25"/>
      <c r="F200" s="26"/>
      <c r="G200" s="26"/>
      <c r="H200" s="27"/>
      <c r="I200" s="27"/>
      <c r="J200" s="27"/>
      <c r="K200" s="27"/>
      <c r="L200" s="27"/>
      <c r="M200" s="27"/>
      <c r="O200" s="26"/>
      <c r="P200" s="8"/>
    </row>
    <row r="201" spans="1:16" ht="24.75" customHeight="1">
      <c r="A201" s="25"/>
      <c r="B201" s="25"/>
      <c r="C201" s="22"/>
      <c r="D201" s="25"/>
      <c r="E201" s="25"/>
      <c r="F201" s="26"/>
      <c r="G201" s="26"/>
      <c r="H201" s="27"/>
      <c r="I201" s="27"/>
      <c r="J201" s="27"/>
      <c r="K201" s="27"/>
      <c r="L201" s="27"/>
      <c r="M201" s="27"/>
      <c r="O201" s="26"/>
      <c r="P201" s="8"/>
    </row>
    <row r="202" spans="1:16" ht="24.75" customHeight="1">
      <c r="A202" s="25"/>
      <c r="B202" s="25"/>
      <c r="C202" s="22"/>
      <c r="D202" s="25"/>
      <c r="E202" s="25"/>
      <c r="F202" s="26"/>
      <c r="G202" s="26"/>
      <c r="H202" s="27"/>
      <c r="I202" s="27"/>
      <c r="J202" s="27"/>
      <c r="K202" s="27"/>
      <c r="L202" s="27"/>
      <c r="M202" s="27"/>
      <c r="O202" s="26"/>
      <c r="P202" s="8"/>
    </row>
    <row r="203" spans="1:16" ht="24.75" customHeight="1">
      <c r="A203" s="25"/>
      <c r="B203" s="25"/>
      <c r="C203" s="22"/>
      <c r="D203" s="25"/>
      <c r="E203" s="25"/>
      <c r="F203" s="26"/>
      <c r="G203" s="26"/>
      <c r="H203" s="27"/>
      <c r="I203" s="27"/>
      <c r="J203" s="27"/>
      <c r="K203" s="27"/>
      <c r="L203" s="27"/>
      <c r="M203" s="27"/>
      <c r="O203" s="26"/>
      <c r="P203" s="8"/>
    </row>
    <row r="204" spans="1:16" ht="24.75" customHeight="1">
      <c r="A204" s="25"/>
      <c r="B204" s="25"/>
      <c r="C204" s="22"/>
      <c r="D204" s="25"/>
      <c r="E204" s="25"/>
      <c r="F204" s="26"/>
      <c r="G204" s="26"/>
      <c r="H204" s="27"/>
      <c r="I204" s="27"/>
      <c r="J204" s="27"/>
      <c r="K204" s="27"/>
      <c r="L204" s="27"/>
      <c r="M204" s="27"/>
      <c r="O204" s="26"/>
      <c r="P204" s="8"/>
    </row>
    <row r="205" spans="1:16" ht="24.75" customHeight="1">
      <c r="A205" s="25"/>
      <c r="B205" s="25"/>
      <c r="C205" s="22"/>
      <c r="D205" s="25"/>
      <c r="E205" s="25"/>
      <c r="F205" s="26"/>
      <c r="G205" s="26"/>
      <c r="H205" s="27"/>
      <c r="I205" s="27"/>
      <c r="J205" s="27"/>
      <c r="K205" s="27"/>
      <c r="L205" s="27"/>
      <c r="M205" s="27"/>
      <c r="O205" s="26"/>
      <c r="P205" s="8"/>
    </row>
    <row r="206" spans="1:16" ht="24.75" customHeight="1">
      <c r="A206" s="25"/>
      <c r="B206" s="25"/>
      <c r="C206" s="22"/>
      <c r="D206" s="25"/>
      <c r="E206" s="25"/>
      <c r="F206" s="26"/>
      <c r="G206" s="26"/>
      <c r="H206" s="27"/>
      <c r="I206" s="27"/>
      <c r="J206" s="27"/>
      <c r="K206" s="27"/>
      <c r="L206" s="27"/>
      <c r="M206" s="27"/>
      <c r="O206" s="26"/>
      <c r="P206" s="8"/>
    </row>
    <row r="207" spans="1:16" ht="24.75" customHeight="1">
      <c r="A207" s="25"/>
      <c r="B207" s="25"/>
      <c r="C207" s="22"/>
      <c r="D207" s="25"/>
      <c r="E207" s="25"/>
      <c r="F207" s="26"/>
      <c r="G207" s="26"/>
      <c r="H207" s="27"/>
      <c r="I207" s="27"/>
      <c r="J207" s="27"/>
      <c r="K207" s="27"/>
      <c r="L207" s="27"/>
      <c r="M207" s="27"/>
      <c r="O207" s="26"/>
      <c r="P207" s="8"/>
    </row>
    <row r="208" spans="1:16" ht="24.75" customHeight="1">
      <c r="A208" s="25"/>
      <c r="B208" s="25"/>
      <c r="C208" s="22"/>
      <c r="D208" s="25"/>
      <c r="E208" s="25"/>
      <c r="F208" s="26"/>
      <c r="G208" s="26"/>
      <c r="H208" s="27"/>
      <c r="I208" s="27"/>
      <c r="J208" s="27"/>
      <c r="K208" s="27"/>
      <c r="L208" s="27"/>
      <c r="M208" s="27"/>
      <c r="O208" s="26"/>
      <c r="P208" s="8"/>
    </row>
    <row r="209" spans="1:16" ht="24.75" customHeight="1">
      <c r="A209" s="25"/>
      <c r="B209" s="25"/>
      <c r="C209" s="22"/>
      <c r="D209" s="25"/>
      <c r="E209" s="25"/>
      <c r="F209" s="26"/>
      <c r="G209" s="26"/>
      <c r="H209" s="27"/>
      <c r="I209" s="27"/>
      <c r="J209" s="27"/>
      <c r="K209" s="27"/>
      <c r="L209" s="27"/>
      <c r="M209" s="27"/>
      <c r="O209" s="26"/>
      <c r="P209" s="8"/>
    </row>
    <row r="210" spans="1:16" ht="24.75" customHeight="1">
      <c r="A210" s="25"/>
      <c r="B210" s="25"/>
      <c r="C210" s="22"/>
      <c r="D210" s="25"/>
      <c r="E210" s="25"/>
      <c r="F210" s="26"/>
      <c r="G210" s="26"/>
      <c r="H210" s="27"/>
      <c r="I210" s="27"/>
      <c r="J210" s="27"/>
      <c r="K210" s="27"/>
      <c r="L210" s="27"/>
      <c r="M210" s="27"/>
      <c r="O210" s="26"/>
      <c r="P210" s="8"/>
    </row>
    <row r="211" spans="1:16" ht="24.75" customHeight="1">
      <c r="A211" s="25"/>
      <c r="B211" s="25"/>
      <c r="C211" s="22"/>
      <c r="D211" s="25"/>
      <c r="E211" s="25"/>
      <c r="F211" s="26"/>
      <c r="G211" s="26"/>
      <c r="H211" s="27"/>
      <c r="I211" s="27"/>
      <c r="J211" s="27"/>
      <c r="K211" s="27"/>
      <c r="L211" s="27"/>
      <c r="M211" s="27"/>
      <c r="O211" s="26"/>
      <c r="P211" s="8"/>
    </row>
    <row r="212" spans="1:16" ht="24.75" customHeight="1">
      <c r="A212" s="25"/>
      <c r="B212" s="25"/>
      <c r="C212" s="22"/>
      <c r="D212" s="25"/>
      <c r="E212" s="25"/>
      <c r="F212" s="26"/>
      <c r="G212" s="26"/>
      <c r="H212" s="27"/>
      <c r="I212" s="27"/>
      <c r="J212" s="27"/>
      <c r="K212" s="27"/>
      <c r="L212" s="27"/>
      <c r="M212" s="27"/>
      <c r="O212" s="26"/>
      <c r="P212" s="8"/>
    </row>
    <row r="213" spans="1:16" ht="24.75" customHeight="1">
      <c r="A213" s="25"/>
      <c r="B213" s="25"/>
      <c r="C213" s="22"/>
      <c r="D213" s="25"/>
      <c r="E213" s="25"/>
      <c r="F213" s="26"/>
      <c r="G213" s="26"/>
      <c r="H213" s="27"/>
      <c r="I213" s="27"/>
      <c r="J213" s="27"/>
      <c r="K213" s="27"/>
      <c r="L213" s="27"/>
      <c r="M213" s="27"/>
      <c r="O213" s="26"/>
      <c r="P213" s="8"/>
    </row>
    <row r="214" spans="1:16" ht="24.75" customHeight="1">
      <c r="A214" s="25"/>
      <c r="B214" s="25"/>
      <c r="C214" s="22"/>
      <c r="D214" s="25"/>
      <c r="E214" s="25"/>
      <c r="F214" s="26"/>
      <c r="G214" s="26"/>
      <c r="H214" s="27"/>
      <c r="I214" s="27"/>
      <c r="J214" s="27"/>
      <c r="K214" s="27"/>
      <c r="L214" s="27"/>
      <c r="M214" s="27"/>
      <c r="O214" s="26"/>
      <c r="P214" s="8"/>
    </row>
    <row r="215" spans="1:16" ht="24.75" customHeight="1">
      <c r="A215" s="25"/>
      <c r="B215" s="25"/>
      <c r="C215" s="22"/>
      <c r="D215" s="25"/>
      <c r="E215" s="25"/>
      <c r="F215" s="26"/>
      <c r="G215" s="26"/>
      <c r="H215" s="27"/>
      <c r="I215" s="27"/>
      <c r="J215" s="27"/>
      <c r="K215" s="27"/>
      <c r="L215" s="27"/>
      <c r="M215" s="27"/>
      <c r="O215" s="26"/>
      <c r="P215" s="8"/>
    </row>
    <row r="216" spans="1:16" ht="24.75" customHeight="1">
      <c r="A216" s="25"/>
      <c r="B216" s="25"/>
      <c r="C216" s="22"/>
      <c r="D216" s="25"/>
      <c r="E216" s="25"/>
      <c r="F216" s="26"/>
      <c r="G216" s="26"/>
      <c r="H216" s="27"/>
      <c r="I216" s="27"/>
      <c r="J216" s="27"/>
      <c r="K216" s="27"/>
      <c r="L216" s="27"/>
      <c r="M216" s="27"/>
      <c r="O216" s="26"/>
      <c r="P216" s="8"/>
    </row>
    <row r="217" spans="1:16" ht="24.75" customHeight="1">
      <c r="A217" s="25"/>
      <c r="B217" s="25"/>
      <c r="C217" s="22"/>
      <c r="D217" s="25"/>
      <c r="E217" s="25"/>
      <c r="F217" s="26"/>
      <c r="G217" s="26"/>
      <c r="H217" s="27"/>
      <c r="I217" s="27"/>
      <c r="J217" s="27"/>
      <c r="K217" s="27"/>
      <c r="L217" s="27"/>
      <c r="M217" s="27"/>
      <c r="O217" s="26"/>
      <c r="P217" s="8"/>
    </row>
    <row r="218" spans="1:16" ht="24.75" customHeight="1">
      <c r="A218" s="25"/>
      <c r="B218" s="25"/>
      <c r="C218" s="22"/>
      <c r="D218" s="25"/>
      <c r="E218" s="25"/>
      <c r="F218" s="26"/>
      <c r="G218" s="26"/>
      <c r="H218" s="27"/>
      <c r="I218" s="27"/>
      <c r="J218" s="27"/>
      <c r="K218" s="27"/>
      <c r="L218" s="27"/>
      <c r="M218" s="27"/>
      <c r="O218" s="26"/>
    </row>
    <row r="219" spans="1:16" ht="24.75" customHeight="1">
      <c r="A219" s="25"/>
      <c r="B219" s="25"/>
      <c r="C219" s="22"/>
      <c r="D219" s="25"/>
      <c r="E219" s="25"/>
      <c r="F219" s="26"/>
      <c r="G219" s="26"/>
      <c r="H219" s="27"/>
      <c r="I219" s="27"/>
      <c r="J219" s="27"/>
      <c r="K219" s="27"/>
      <c r="L219" s="27"/>
      <c r="M219" s="27"/>
      <c r="O219" s="26"/>
    </row>
    <row r="220" spans="1:16" ht="24.75" customHeight="1">
      <c r="A220" s="25"/>
      <c r="B220" s="25"/>
      <c r="C220" s="22"/>
      <c r="D220" s="25"/>
      <c r="E220" s="25"/>
      <c r="F220" s="26"/>
      <c r="G220" s="26"/>
      <c r="H220" s="27"/>
      <c r="I220" s="27"/>
      <c r="J220" s="27"/>
      <c r="K220" s="27"/>
      <c r="L220" s="27"/>
      <c r="M220" s="27"/>
      <c r="O220" s="26"/>
    </row>
    <row r="221" spans="1:16" ht="24.75" customHeight="1">
      <c r="A221" s="25"/>
      <c r="B221" s="25"/>
      <c r="C221" s="22"/>
      <c r="D221" s="25"/>
      <c r="E221" s="25"/>
      <c r="F221" s="26"/>
      <c r="G221" s="26"/>
      <c r="H221" s="27"/>
      <c r="I221" s="27"/>
      <c r="J221" s="27"/>
      <c r="K221" s="27"/>
      <c r="L221" s="27"/>
      <c r="M221" s="27"/>
      <c r="O221" s="26"/>
    </row>
    <row r="222" spans="1:16" ht="24.75" customHeight="1">
      <c r="A222" s="25"/>
      <c r="B222" s="25"/>
      <c r="C222" s="22"/>
      <c r="D222" s="25"/>
      <c r="E222" s="25"/>
      <c r="F222" s="26"/>
      <c r="G222" s="26"/>
      <c r="H222" s="27"/>
      <c r="I222" s="27"/>
      <c r="J222" s="27"/>
      <c r="K222" s="27"/>
      <c r="L222" s="27"/>
      <c r="M222" s="27"/>
      <c r="O222" s="26"/>
    </row>
    <row r="223" spans="1:16" ht="24.75" customHeight="1">
      <c r="A223" s="25"/>
      <c r="B223" s="25"/>
      <c r="C223" s="22"/>
      <c r="D223" s="25"/>
      <c r="E223" s="25"/>
      <c r="F223" s="26"/>
      <c r="G223" s="26"/>
      <c r="H223" s="27"/>
      <c r="I223" s="27"/>
      <c r="J223" s="27"/>
      <c r="K223" s="27"/>
      <c r="L223" s="27"/>
      <c r="M223" s="27"/>
      <c r="O223" s="26"/>
    </row>
    <row r="224" spans="1:16" ht="24.75" customHeight="1">
      <c r="A224" s="25"/>
      <c r="B224" s="25"/>
      <c r="C224" s="22"/>
      <c r="D224" s="25"/>
      <c r="E224" s="25"/>
      <c r="F224" s="26"/>
      <c r="G224" s="26"/>
      <c r="H224" s="27"/>
      <c r="I224" s="27"/>
      <c r="J224" s="27"/>
      <c r="K224" s="27"/>
      <c r="L224" s="27"/>
      <c r="M224" s="27"/>
      <c r="O224" s="26"/>
    </row>
  </sheetData>
  <autoFilter ref="A4:M55">
    <sortState ref="A6:M55">
      <sortCondition ref="A4:A55"/>
    </sortState>
  </autoFilter>
  <mergeCells count="22">
    <mergeCell ref="A1:M1"/>
    <mergeCell ref="A3:A4"/>
    <mergeCell ref="B3:B4"/>
    <mergeCell ref="C3:C4"/>
    <mergeCell ref="D3:E3"/>
    <mergeCell ref="F3:F4"/>
    <mergeCell ref="H3:I3"/>
    <mergeCell ref="M3:M4"/>
    <mergeCell ref="G3:G4"/>
    <mergeCell ref="O3:O4"/>
    <mergeCell ref="AM3:AO4"/>
    <mergeCell ref="T4:V4"/>
    <mergeCell ref="W4:Y4"/>
    <mergeCell ref="Z4:AB4"/>
    <mergeCell ref="AC4:AE4"/>
    <mergeCell ref="AF4:AH4"/>
    <mergeCell ref="AI4:AK4"/>
    <mergeCell ref="P3:P5"/>
    <mergeCell ref="Q3:S4"/>
    <mergeCell ref="T3:AB3"/>
    <mergeCell ref="AC3:AK3"/>
    <mergeCell ref="AL3:AL5"/>
  </mergeCells>
  <phoneticPr fontId="5" type="noConversion"/>
  <printOptions horizontalCentered="1"/>
  <pageMargins left="0.31496062992125984" right="0.27559055118110237" top="0.55118110236220474" bottom="0.39370078740157483" header="0.19685039370078741" footer="0.27559055118110237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AO226"/>
  <sheetViews>
    <sheetView view="pageBreakPreview" zoomScaleNormal="115" zoomScaleSheetLayoutView="100" workbookViewId="0">
      <pane ySplit="4" topLeftCell="A50" activePane="bottomLeft" state="frozen"/>
      <selection activeCell="I15" sqref="I15"/>
      <selection pane="bottomLeft" activeCell="A2" sqref="A2"/>
    </sheetView>
  </sheetViews>
  <sheetFormatPr defaultRowHeight="24.75" customHeight="1"/>
  <cols>
    <col min="1" max="1" width="5.77734375" style="3" customWidth="1"/>
    <col min="2" max="2" width="18.77734375" style="3" customWidth="1"/>
    <col min="3" max="3" width="8.77734375" style="21" customWidth="1"/>
    <col min="4" max="5" width="3.77734375" style="3" customWidth="1"/>
    <col min="6" max="7" width="8.77734375" style="31" customWidth="1"/>
    <col min="8" max="8" width="9.77734375" style="28" customWidth="1"/>
    <col min="9" max="9" width="29.77734375" style="28" customWidth="1"/>
    <col min="10" max="10" width="7.77734375" style="28" customWidth="1"/>
    <col min="11" max="11" width="21.77734375" style="28" customWidth="1"/>
    <col min="12" max="12" width="7.77734375" style="28" customWidth="1"/>
    <col min="13" max="13" width="8.77734375" style="28" customWidth="1"/>
    <col min="14" max="14" width="8.88671875" style="50"/>
    <col min="15" max="15" width="8.77734375" style="40" customWidth="1"/>
    <col min="16" max="16" width="8.77734375" style="10" customWidth="1"/>
    <col min="17" max="17" width="4.77734375" style="10" customWidth="1"/>
    <col min="18" max="18" width="1.77734375" style="10" bestFit="1" customWidth="1"/>
    <col min="19" max="19" width="6.77734375" style="20" customWidth="1"/>
    <col min="20" max="20" width="4.77734375" style="10" customWidth="1"/>
    <col min="21" max="21" width="1.77734375" style="10" bestFit="1" customWidth="1"/>
    <col min="22" max="22" width="6.77734375" style="20" customWidth="1"/>
    <col min="23" max="23" width="4.77734375" style="10" customWidth="1"/>
    <col min="24" max="24" width="1.77734375" style="10" bestFit="1" customWidth="1"/>
    <col min="25" max="25" width="6.77734375" style="20" customWidth="1"/>
    <col min="26" max="26" width="4.77734375" style="10" customWidth="1"/>
    <col min="27" max="27" width="1.77734375" style="10" bestFit="1" customWidth="1"/>
    <col min="28" max="28" width="6.77734375" style="20" customWidth="1"/>
    <col min="29" max="29" width="4.77734375" style="10" customWidth="1"/>
    <col min="30" max="30" width="1.77734375" style="10" bestFit="1" customWidth="1"/>
    <col min="31" max="31" width="6.77734375" style="20" customWidth="1"/>
    <col min="32" max="32" width="4.77734375" style="10" customWidth="1"/>
    <col min="33" max="33" width="1.77734375" style="10" customWidth="1"/>
    <col min="34" max="34" width="6.77734375" style="20" customWidth="1"/>
    <col min="35" max="35" width="4.77734375" style="10" customWidth="1"/>
    <col min="36" max="36" width="1.77734375" style="10" bestFit="1" customWidth="1"/>
    <col min="37" max="37" width="6.77734375" style="20" customWidth="1"/>
    <col min="38" max="38" width="6.77734375" style="10" customWidth="1"/>
    <col min="39" max="39" width="4.77734375" style="10" customWidth="1"/>
    <col min="40" max="40" width="1.77734375" style="10" bestFit="1" customWidth="1"/>
    <col min="41" max="41" width="6.77734375" style="20" customWidth="1"/>
    <col min="42" max="16384" width="8.88671875" style="3"/>
  </cols>
  <sheetData>
    <row r="1" spans="1:41" s="1" customFormat="1" ht="36" customHeight="1">
      <c r="A1" s="136" t="s">
        <v>533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98"/>
      <c r="O1" s="98"/>
      <c r="P1" s="4"/>
      <c r="Q1" s="5"/>
      <c r="R1" s="5"/>
      <c r="S1" s="6"/>
      <c r="T1" s="5"/>
      <c r="U1" s="5"/>
      <c r="V1" s="6"/>
      <c r="W1" s="5"/>
      <c r="X1" s="5"/>
      <c r="Y1" s="6"/>
      <c r="Z1" s="5"/>
      <c r="AA1" s="5"/>
      <c r="AB1" s="6"/>
      <c r="AC1" s="5"/>
      <c r="AD1" s="5"/>
      <c r="AE1" s="6"/>
      <c r="AF1" s="5"/>
      <c r="AG1" s="5"/>
      <c r="AH1" s="6"/>
      <c r="AI1" s="5"/>
      <c r="AJ1" s="5"/>
      <c r="AK1" s="6"/>
      <c r="AL1" s="5"/>
      <c r="AM1" s="5"/>
      <c r="AN1" s="5"/>
      <c r="AO1" s="6"/>
    </row>
    <row r="2" spans="1:41" ht="20.100000000000001" customHeight="1">
      <c r="A2" s="2"/>
      <c r="F2" s="40"/>
      <c r="G2" s="40"/>
      <c r="H2" s="29"/>
      <c r="I2" s="82"/>
      <c r="J2" s="57"/>
      <c r="K2" s="57"/>
      <c r="L2" s="57"/>
      <c r="M2" s="83" t="s">
        <v>536</v>
      </c>
      <c r="P2" s="7"/>
      <c r="Q2" s="8">
        <f>COUNTA(G5:G224)</f>
        <v>218</v>
      </c>
      <c r="R2" s="8"/>
      <c r="S2" s="9">
        <f>SUM(G5:G224)</f>
        <v>41128</v>
      </c>
      <c r="T2" s="8"/>
      <c r="U2" s="8"/>
      <c r="V2" s="94"/>
      <c r="W2" s="8"/>
      <c r="X2" s="8"/>
      <c r="Y2" s="94"/>
      <c r="Z2" s="8"/>
      <c r="AA2" s="8"/>
      <c r="AB2" s="94"/>
      <c r="AC2" s="99"/>
      <c r="AD2" s="99"/>
      <c r="AE2" s="99"/>
      <c r="AF2" s="99"/>
      <c r="AG2" s="99"/>
      <c r="AH2" s="99"/>
      <c r="AI2" s="99"/>
      <c r="AJ2" s="99"/>
      <c r="AK2" s="99"/>
      <c r="AL2" s="72"/>
      <c r="AM2" s="8"/>
      <c r="AN2" s="8"/>
      <c r="AO2" s="9"/>
    </row>
    <row r="3" spans="1:41" ht="30" customHeight="1">
      <c r="A3" s="132" t="s">
        <v>657</v>
      </c>
      <c r="B3" s="135" t="s">
        <v>32</v>
      </c>
      <c r="C3" s="134" t="s">
        <v>38</v>
      </c>
      <c r="D3" s="135" t="s">
        <v>10</v>
      </c>
      <c r="E3" s="135"/>
      <c r="F3" s="133" t="s">
        <v>29</v>
      </c>
      <c r="G3" s="133" t="s">
        <v>41</v>
      </c>
      <c r="H3" s="138" t="s">
        <v>13</v>
      </c>
      <c r="I3" s="138"/>
      <c r="J3" s="85" t="s">
        <v>11</v>
      </c>
      <c r="K3" s="85"/>
      <c r="L3" s="85"/>
      <c r="M3" s="138" t="s">
        <v>16</v>
      </c>
      <c r="N3" s="95"/>
      <c r="O3" s="133" t="s">
        <v>658</v>
      </c>
      <c r="P3" s="132" t="s">
        <v>15</v>
      </c>
      <c r="Q3" s="132" t="s">
        <v>42</v>
      </c>
      <c r="R3" s="132"/>
      <c r="S3" s="132"/>
      <c r="T3" s="132" t="s">
        <v>523</v>
      </c>
      <c r="U3" s="132"/>
      <c r="V3" s="132"/>
      <c r="W3" s="132"/>
      <c r="X3" s="132"/>
      <c r="Y3" s="132"/>
      <c r="Z3" s="132"/>
      <c r="AA3" s="132"/>
      <c r="AB3" s="132"/>
      <c r="AC3" s="132" t="s">
        <v>9</v>
      </c>
      <c r="AD3" s="132"/>
      <c r="AE3" s="132"/>
      <c r="AF3" s="132"/>
      <c r="AG3" s="132"/>
      <c r="AH3" s="132"/>
      <c r="AI3" s="132"/>
      <c r="AJ3" s="132"/>
      <c r="AK3" s="132"/>
      <c r="AL3" s="132" t="s">
        <v>16</v>
      </c>
      <c r="AM3" s="132" t="s">
        <v>528</v>
      </c>
      <c r="AN3" s="132"/>
      <c r="AO3" s="132"/>
    </row>
    <row r="4" spans="1:41" ht="30" customHeight="1">
      <c r="A4" s="132"/>
      <c r="B4" s="135"/>
      <c r="C4" s="134"/>
      <c r="D4" s="80" t="s">
        <v>34</v>
      </c>
      <c r="E4" s="80" t="s">
        <v>35</v>
      </c>
      <c r="F4" s="133"/>
      <c r="G4" s="133"/>
      <c r="H4" s="81" t="s">
        <v>14</v>
      </c>
      <c r="I4" s="81" t="s">
        <v>12</v>
      </c>
      <c r="J4" s="81" t="s">
        <v>481</v>
      </c>
      <c r="K4" s="81" t="s">
        <v>44</v>
      </c>
      <c r="L4" s="81" t="s">
        <v>28</v>
      </c>
      <c r="M4" s="138"/>
      <c r="N4" s="95"/>
      <c r="O4" s="133"/>
      <c r="P4" s="132"/>
      <c r="Q4" s="132"/>
      <c r="R4" s="132"/>
      <c r="S4" s="132"/>
      <c r="T4" s="132" t="s">
        <v>55</v>
      </c>
      <c r="U4" s="132"/>
      <c r="V4" s="132"/>
      <c r="W4" s="132" t="s">
        <v>522</v>
      </c>
      <c r="X4" s="132"/>
      <c r="Y4" s="132"/>
      <c r="Z4" s="132" t="s">
        <v>6</v>
      </c>
      <c r="AA4" s="132"/>
      <c r="AB4" s="132"/>
      <c r="AC4" s="132" t="s">
        <v>497</v>
      </c>
      <c r="AD4" s="132"/>
      <c r="AE4" s="132"/>
      <c r="AF4" s="132" t="s">
        <v>519</v>
      </c>
      <c r="AG4" s="132"/>
      <c r="AH4" s="132"/>
      <c r="AI4" s="132" t="s">
        <v>6</v>
      </c>
      <c r="AJ4" s="132"/>
      <c r="AK4" s="132"/>
      <c r="AL4" s="132"/>
      <c r="AM4" s="132"/>
      <c r="AN4" s="132"/>
      <c r="AO4" s="132"/>
    </row>
    <row r="5" spans="1:41" ht="24.95" customHeight="1">
      <c r="A5" s="96" t="s">
        <v>656</v>
      </c>
      <c r="B5" s="25" t="s">
        <v>60</v>
      </c>
      <c r="C5" s="22" t="s">
        <v>61</v>
      </c>
      <c r="D5" s="25" t="s">
        <v>45</v>
      </c>
      <c r="E5" s="25"/>
      <c r="F5" s="26">
        <v>11</v>
      </c>
      <c r="G5" s="26">
        <v>11</v>
      </c>
      <c r="H5" s="27" t="s">
        <v>520</v>
      </c>
      <c r="I5" s="27" t="s">
        <v>37</v>
      </c>
      <c r="J5" s="27"/>
      <c r="K5" s="27"/>
      <c r="L5" s="27"/>
      <c r="M5" s="27"/>
      <c r="N5" s="109">
        <f t="shared" ref="N5:N68" si="0">F5-G5</f>
        <v>0</v>
      </c>
      <c r="O5" s="26">
        <v>11</v>
      </c>
      <c r="P5" s="132"/>
      <c r="Q5" s="63" t="s">
        <v>17</v>
      </c>
      <c r="R5" s="64" t="s">
        <v>5</v>
      </c>
      <c r="S5" s="65" t="s">
        <v>7</v>
      </c>
      <c r="T5" s="63" t="s">
        <v>17</v>
      </c>
      <c r="U5" s="64" t="s">
        <v>5</v>
      </c>
      <c r="V5" s="65" t="s">
        <v>7</v>
      </c>
      <c r="W5" s="63" t="s">
        <v>17</v>
      </c>
      <c r="X5" s="64" t="s">
        <v>5</v>
      </c>
      <c r="Y5" s="65" t="s">
        <v>7</v>
      </c>
      <c r="Z5" s="63" t="s">
        <v>17</v>
      </c>
      <c r="AA5" s="64" t="s">
        <v>5</v>
      </c>
      <c r="AB5" s="65" t="s">
        <v>7</v>
      </c>
      <c r="AC5" s="63" t="s">
        <v>17</v>
      </c>
      <c r="AD5" s="64" t="s">
        <v>5</v>
      </c>
      <c r="AE5" s="65" t="s">
        <v>7</v>
      </c>
      <c r="AF5" s="63" t="s">
        <v>17</v>
      </c>
      <c r="AG5" s="64" t="s">
        <v>5</v>
      </c>
      <c r="AH5" s="65" t="s">
        <v>7</v>
      </c>
      <c r="AI5" s="63" t="s">
        <v>17</v>
      </c>
      <c r="AJ5" s="64" t="s">
        <v>5</v>
      </c>
      <c r="AK5" s="65" t="s">
        <v>7</v>
      </c>
      <c r="AL5" s="132"/>
      <c r="AM5" s="63" t="s">
        <v>17</v>
      </c>
      <c r="AN5" s="64" t="s">
        <v>5</v>
      </c>
      <c r="AO5" s="65" t="s">
        <v>7</v>
      </c>
    </row>
    <row r="6" spans="1:41" ht="24.95" customHeight="1">
      <c r="A6" s="97" t="s">
        <v>540</v>
      </c>
      <c r="B6" s="25" t="s">
        <v>60</v>
      </c>
      <c r="C6" s="22" t="s">
        <v>62</v>
      </c>
      <c r="D6" s="25" t="s">
        <v>0</v>
      </c>
      <c r="E6" s="25"/>
      <c r="F6" s="26">
        <v>1543</v>
      </c>
      <c r="G6" s="26">
        <v>15</v>
      </c>
      <c r="H6" s="27" t="s">
        <v>63</v>
      </c>
      <c r="I6" s="27" t="s">
        <v>64</v>
      </c>
      <c r="J6" s="27"/>
      <c r="K6" s="27"/>
      <c r="L6" s="27"/>
      <c r="M6" s="27"/>
      <c r="N6" s="109">
        <f t="shared" si="0"/>
        <v>1528</v>
      </c>
      <c r="O6" s="26">
        <v>15</v>
      </c>
      <c r="P6" s="89" t="s">
        <v>6</v>
      </c>
      <c r="Q6" s="102">
        <f>SUM(Q7:Q26)</f>
        <v>218</v>
      </c>
      <c r="R6" s="108" t="s">
        <v>18</v>
      </c>
      <c r="S6" s="105">
        <f>SUM(S7:S26)</f>
        <v>41128</v>
      </c>
      <c r="T6" s="102">
        <f>SUM(T7:T26)</f>
        <v>38</v>
      </c>
      <c r="U6" s="108" t="s">
        <v>18</v>
      </c>
      <c r="V6" s="105">
        <f>SUM(V7:V26)</f>
        <v>17668</v>
      </c>
      <c r="W6" s="102">
        <f>SUM(W7:W26)</f>
        <v>8</v>
      </c>
      <c r="X6" s="108" t="s">
        <v>18</v>
      </c>
      <c r="Y6" s="105">
        <f>SUM(Y7:Y26)</f>
        <v>1067</v>
      </c>
      <c r="Z6" s="102">
        <f>SUM(Z7:Z26)</f>
        <v>46</v>
      </c>
      <c r="AA6" s="108" t="s">
        <v>18</v>
      </c>
      <c r="AB6" s="105">
        <f>SUM(AB7:AB26)</f>
        <v>18735</v>
      </c>
      <c r="AC6" s="102">
        <f>SUM(AC7:AC26)</f>
        <v>78</v>
      </c>
      <c r="AD6" s="108" t="s">
        <v>18</v>
      </c>
      <c r="AE6" s="105">
        <f>SUM(AE7:AE26)</f>
        <v>8643</v>
      </c>
      <c r="AF6" s="102">
        <f>SUM(AF7:AF26)</f>
        <v>94</v>
      </c>
      <c r="AG6" s="108" t="s">
        <v>18</v>
      </c>
      <c r="AH6" s="105">
        <f>SUM(AH7:AH26)</f>
        <v>13750</v>
      </c>
      <c r="AI6" s="102">
        <f>SUM(AI7:AI26)</f>
        <v>172</v>
      </c>
      <c r="AJ6" s="108" t="s">
        <v>18</v>
      </c>
      <c r="AK6" s="105">
        <f>SUM(AK7:AK26)</f>
        <v>22393</v>
      </c>
      <c r="AL6" s="100"/>
      <c r="AM6" s="102">
        <f>SUM(AM7:AM26)</f>
        <v>218</v>
      </c>
      <c r="AN6" s="108" t="s">
        <v>18</v>
      </c>
      <c r="AO6" s="105">
        <f>SUM(AO7:AO26)</f>
        <v>41128</v>
      </c>
    </row>
    <row r="7" spans="1:41" ht="24.95" customHeight="1">
      <c r="A7" s="91" t="s">
        <v>541</v>
      </c>
      <c r="B7" s="25" t="s">
        <v>60</v>
      </c>
      <c r="C7" s="22" t="s">
        <v>65</v>
      </c>
      <c r="D7" s="25" t="s">
        <v>45</v>
      </c>
      <c r="E7" s="25"/>
      <c r="F7" s="26">
        <v>225</v>
      </c>
      <c r="G7" s="26">
        <v>225</v>
      </c>
      <c r="H7" s="27" t="s">
        <v>520</v>
      </c>
      <c r="I7" s="27" t="s">
        <v>37</v>
      </c>
      <c r="J7" s="27"/>
      <c r="K7" s="27"/>
      <c r="L7" s="27"/>
      <c r="M7" s="27"/>
      <c r="N7" s="109">
        <f t="shared" si="0"/>
        <v>0</v>
      </c>
      <c r="O7" s="26">
        <v>225</v>
      </c>
      <c r="P7" s="90" t="s">
        <v>0</v>
      </c>
      <c r="Q7" s="103">
        <f t="shared" ref="Q7:Q26" si="1">COUNTIFS($D$5:$D$224,$P7)</f>
        <v>12</v>
      </c>
      <c r="R7" s="37" t="s">
        <v>5</v>
      </c>
      <c r="S7" s="106">
        <f t="shared" ref="S7:S26" si="2">SUMIFS($G$5:$G$224,$D$5:$D$224,$P7)</f>
        <v>1348</v>
      </c>
      <c r="T7" s="103">
        <f t="shared" ref="T7:T26" si="3">COUNTIFS($D$5:$D$224,$P7,$H$5:$H$224,"국유지")</f>
        <v>0</v>
      </c>
      <c r="U7" s="37" t="s">
        <v>5</v>
      </c>
      <c r="V7" s="106">
        <f t="shared" ref="V7:V26" si="4">SUMIFS($G$5:$G$224,$D$5:$D$224,$P7,$H$5:$H$224,"국유지")</f>
        <v>0</v>
      </c>
      <c r="W7" s="103">
        <f t="shared" ref="W7:W26" si="5">COUNTIFS($D$5:$D$224,$P7,$H$5:$H$224,"공유지")</f>
        <v>0</v>
      </c>
      <c r="X7" s="37" t="s">
        <v>5</v>
      </c>
      <c r="Y7" s="106">
        <f t="shared" ref="Y7:Y26" si="6">SUMIFS($G$5:$G$224,$D$5:$D$224,$P7,$H$5:$H$224,"공유지")</f>
        <v>0</v>
      </c>
      <c r="Z7" s="103">
        <f>T7+W7</f>
        <v>0</v>
      </c>
      <c r="AA7" s="37" t="s">
        <v>5</v>
      </c>
      <c r="AB7" s="106">
        <f>V7+Y7</f>
        <v>0</v>
      </c>
      <c r="AC7" s="103">
        <f>Q7-Z7-AF7</f>
        <v>12</v>
      </c>
      <c r="AD7" s="37" t="s">
        <v>5</v>
      </c>
      <c r="AE7" s="106">
        <f>S7-AB7-AH7</f>
        <v>1348</v>
      </c>
      <c r="AF7" s="103">
        <f t="shared" ref="AF7:AF26" si="7">COUNTIFS($D$5:$D$224,$P7,$H$5:$H$224,"한국농어촌공사")</f>
        <v>0</v>
      </c>
      <c r="AG7" s="37" t="s">
        <v>5</v>
      </c>
      <c r="AH7" s="106">
        <f t="shared" ref="AH7:AH26" si="8">SUMIFS($G$5:$G$224,$D$5:$D$224,$P7,$H$5:$H$224,"한국농어촌공사")</f>
        <v>0</v>
      </c>
      <c r="AI7" s="103">
        <f>AC7+AF7</f>
        <v>12</v>
      </c>
      <c r="AJ7" s="37" t="s">
        <v>5</v>
      </c>
      <c r="AK7" s="106">
        <f>AE7+AH7</f>
        <v>1348</v>
      </c>
      <c r="AL7" s="101"/>
      <c r="AM7" s="103">
        <f>Z7+AI7</f>
        <v>12</v>
      </c>
      <c r="AN7" s="37" t="s">
        <v>5</v>
      </c>
      <c r="AO7" s="106">
        <f>AB7+AK7</f>
        <v>1348</v>
      </c>
    </row>
    <row r="8" spans="1:41" ht="24.95" customHeight="1">
      <c r="A8" s="91" t="s">
        <v>542</v>
      </c>
      <c r="B8" s="25" t="s">
        <v>60</v>
      </c>
      <c r="C8" s="22" t="s">
        <v>66</v>
      </c>
      <c r="D8" s="25" t="s">
        <v>1</v>
      </c>
      <c r="E8" s="25"/>
      <c r="F8" s="26">
        <v>2988</v>
      </c>
      <c r="G8" s="26">
        <v>55</v>
      </c>
      <c r="H8" s="27" t="s">
        <v>531</v>
      </c>
      <c r="I8" s="27" t="s">
        <v>67</v>
      </c>
      <c r="J8" s="27"/>
      <c r="K8" s="27"/>
      <c r="L8" s="27"/>
      <c r="M8" s="27"/>
      <c r="N8" s="109">
        <f t="shared" si="0"/>
        <v>2933</v>
      </c>
      <c r="O8" s="26">
        <v>55</v>
      </c>
      <c r="P8" s="90" t="s">
        <v>1</v>
      </c>
      <c r="Q8" s="103">
        <f t="shared" si="1"/>
        <v>65</v>
      </c>
      <c r="R8" s="37" t="s">
        <v>5</v>
      </c>
      <c r="S8" s="106">
        <f t="shared" si="2"/>
        <v>7988</v>
      </c>
      <c r="T8" s="103">
        <f t="shared" si="3"/>
        <v>8</v>
      </c>
      <c r="U8" s="37" t="s">
        <v>5</v>
      </c>
      <c r="V8" s="106">
        <f t="shared" si="4"/>
        <v>425</v>
      </c>
      <c r="W8" s="103">
        <f t="shared" si="5"/>
        <v>4</v>
      </c>
      <c r="X8" s="37" t="s">
        <v>5</v>
      </c>
      <c r="Y8" s="106">
        <f t="shared" si="6"/>
        <v>865</v>
      </c>
      <c r="Z8" s="103">
        <f t="shared" ref="Z8:Z26" si="9">T8+W8</f>
        <v>12</v>
      </c>
      <c r="AA8" s="37" t="s">
        <v>5</v>
      </c>
      <c r="AB8" s="106">
        <f t="shared" ref="AB8:AB26" si="10">V8+Y8</f>
        <v>1290</v>
      </c>
      <c r="AC8" s="103">
        <f t="shared" ref="AC8:AC26" si="11">Q8-Z8-AF8</f>
        <v>50</v>
      </c>
      <c r="AD8" s="37" t="s">
        <v>5</v>
      </c>
      <c r="AE8" s="106">
        <f t="shared" ref="AE8:AE26" si="12">S8-AB8-AH8</f>
        <v>6603</v>
      </c>
      <c r="AF8" s="104">
        <f t="shared" si="7"/>
        <v>3</v>
      </c>
      <c r="AG8" s="37" t="s">
        <v>5</v>
      </c>
      <c r="AH8" s="107">
        <f t="shared" si="8"/>
        <v>95</v>
      </c>
      <c r="AI8" s="103">
        <f t="shared" ref="AI8:AI26" si="13">AC8+AF8</f>
        <v>53</v>
      </c>
      <c r="AJ8" s="37" t="s">
        <v>5</v>
      </c>
      <c r="AK8" s="106">
        <f t="shared" ref="AK8:AK26" si="14">AE8+AH8</f>
        <v>6698</v>
      </c>
      <c r="AL8" s="101"/>
      <c r="AM8" s="103">
        <f t="shared" ref="AM8:AM26" si="15">Z8+AI8</f>
        <v>65</v>
      </c>
      <c r="AN8" s="37" t="s">
        <v>5</v>
      </c>
      <c r="AO8" s="106">
        <f t="shared" ref="AO8:AO26" si="16">AB8+AK8</f>
        <v>7988</v>
      </c>
    </row>
    <row r="9" spans="1:41" ht="24.95" customHeight="1">
      <c r="A9" s="91" t="s">
        <v>543</v>
      </c>
      <c r="B9" s="25" t="s">
        <v>60</v>
      </c>
      <c r="C9" s="22" t="s">
        <v>68</v>
      </c>
      <c r="D9" s="25" t="s">
        <v>1</v>
      </c>
      <c r="E9" s="25"/>
      <c r="F9" s="26">
        <v>60</v>
      </c>
      <c r="G9" s="26">
        <v>52</v>
      </c>
      <c r="H9" s="27" t="s">
        <v>69</v>
      </c>
      <c r="I9" s="27">
        <v>588</v>
      </c>
      <c r="J9" s="27"/>
      <c r="K9" s="27"/>
      <c r="L9" s="27"/>
      <c r="M9" s="27"/>
      <c r="N9" s="109">
        <f t="shared" si="0"/>
        <v>8</v>
      </c>
      <c r="O9" s="26">
        <v>52</v>
      </c>
      <c r="P9" s="90" t="s">
        <v>500</v>
      </c>
      <c r="Q9" s="103">
        <f t="shared" si="1"/>
        <v>0</v>
      </c>
      <c r="R9" s="37" t="s">
        <v>5</v>
      </c>
      <c r="S9" s="106">
        <f t="shared" si="2"/>
        <v>0</v>
      </c>
      <c r="T9" s="103">
        <f t="shared" si="3"/>
        <v>0</v>
      </c>
      <c r="U9" s="37" t="s">
        <v>5</v>
      </c>
      <c r="V9" s="106">
        <f t="shared" si="4"/>
        <v>0</v>
      </c>
      <c r="W9" s="103">
        <f t="shared" si="5"/>
        <v>0</v>
      </c>
      <c r="X9" s="37" t="s">
        <v>5</v>
      </c>
      <c r="Y9" s="106">
        <f t="shared" si="6"/>
        <v>0</v>
      </c>
      <c r="Z9" s="103">
        <f t="shared" si="9"/>
        <v>0</v>
      </c>
      <c r="AA9" s="37" t="s">
        <v>5</v>
      </c>
      <c r="AB9" s="106">
        <f t="shared" si="10"/>
        <v>0</v>
      </c>
      <c r="AC9" s="103">
        <f t="shared" si="11"/>
        <v>0</v>
      </c>
      <c r="AD9" s="37" t="s">
        <v>5</v>
      </c>
      <c r="AE9" s="106">
        <f t="shared" si="12"/>
        <v>0</v>
      </c>
      <c r="AF9" s="104">
        <f t="shared" si="7"/>
        <v>0</v>
      </c>
      <c r="AG9" s="37" t="s">
        <v>5</v>
      </c>
      <c r="AH9" s="107">
        <f t="shared" si="8"/>
        <v>0</v>
      </c>
      <c r="AI9" s="103">
        <f t="shared" si="13"/>
        <v>0</v>
      </c>
      <c r="AJ9" s="37" t="s">
        <v>5</v>
      </c>
      <c r="AK9" s="106">
        <f t="shared" si="14"/>
        <v>0</v>
      </c>
      <c r="AL9" s="101"/>
      <c r="AM9" s="103">
        <f t="shared" si="15"/>
        <v>0</v>
      </c>
      <c r="AN9" s="37" t="s">
        <v>5</v>
      </c>
      <c r="AO9" s="106">
        <f t="shared" si="16"/>
        <v>0</v>
      </c>
    </row>
    <row r="10" spans="1:41" ht="24.95" customHeight="1">
      <c r="A10" s="91" t="s">
        <v>544</v>
      </c>
      <c r="B10" s="25" t="s">
        <v>60</v>
      </c>
      <c r="C10" s="22" t="s">
        <v>70</v>
      </c>
      <c r="D10" s="25" t="s">
        <v>45</v>
      </c>
      <c r="E10" s="25"/>
      <c r="F10" s="26">
        <v>82</v>
      </c>
      <c r="G10" s="26">
        <v>82</v>
      </c>
      <c r="H10" s="27" t="s">
        <v>520</v>
      </c>
      <c r="I10" s="27" t="s">
        <v>37</v>
      </c>
      <c r="J10" s="27"/>
      <c r="K10" s="27"/>
      <c r="L10" s="27"/>
      <c r="M10" s="27"/>
      <c r="N10" s="109">
        <f t="shared" si="0"/>
        <v>0</v>
      </c>
      <c r="O10" s="110">
        <v>95</v>
      </c>
      <c r="P10" s="90" t="s">
        <v>501</v>
      </c>
      <c r="Q10" s="103">
        <f t="shared" si="1"/>
        <v>5</v>
      </c>
      <c r="R10" s="37" t="s">
        <v>5</v>
      </c>
      <c r="S10" s="106">
        <f t="shared" si="2"/>
        <v>156</v>
      </c>
      <c r="T10" s="103">
        <f t="shared" si="3"/>
        <v>0</v>
      </c>
      <c r="U10" s="37" t="s">
        <v>5</v>
      </c>
      <c r="V10" s="106">
        <f t="shared" si="4"/>
        <v>0</v>
      </c>
      <c r="W10" s="103">
        <f t="shared" si="5"/>
        <v>1</v>
      </c>
      <c r="X10" s="37" t="s">
        <v>5</v>
      </c>
      <c r="Y10" s="106">
        <f t="shared" si="6"/>
        <v>26</v>
      </c>
      <c r="Z10" s="103">
        <f t="shared" si="9"/>
        <v>1</v>
      </c>
      <c r="AA10" s="37" t="s">
        <v>5</v>
      </c>
      <c r="AB10" s="106">
        <f t="shared" si="10"/>
        <v>26</v>
      </c>
      <c r="AC10" s="103">
        <f t="shared" si="11"/>
        <v>4</v>
      </c>
      <c r="AD10" s="37" t="s">
        <v>5</v>
      </c>
      <c r="AE10" s="106">
        <f t="shared" si="12"/>
        <v>130</v>
      </c>
      <c r="AF10" s="104">
        <f t="shared" si="7"/>
        <v>0</v>
      </c>
      <c r="AG10" s="37" t="s">
        <v>5</v>
      </c>
      <c r="AH10" s="107">
        <f t="shared" si="8"/>
        <v>0</v>
      </c>
      <c r="AI10" s="103">
        <f t="shared" si="13"/>
        <v>4</v>
      </c>
      <c r="AJ10" s="37" t="s">
        <v>5</v>
      </c>
      <c r="AK10" s="106">
        <f t="shared" si="14"/>
        <v>130</v>
      </c>
      <c r="AL10" s="101"/>
      <c r="AM10" s="103">
        <f t="shared" si="15"/>
        <v>5</v>
      </c>
      <c r="AN10" s="37" t="s">
        <v>5</v>
      </c>
      <c r="AO10" s="106">
        <f t="shared" si="16"/>
        <v>156</v>
      </c>
    </row>
    <row r="11" spans="1:41" ht="24.95" customHeight="1">
      <c r="A11" s="91" t="s">
        <v>545</v>
      </c>
      <c r="B11" s="25" t="s">
        <v>60</v>
      </c>
      <c r="C11" s="22" t="s">
        <v>71</v>
      </c>
      <c r="D11" s="25" t="s">
        <v>45</v>
      </c>
      <c r="E11" s="25"/>
      <c r="F11" s="26">
        <v>179</v>
      </c>
      <c r="G11" s="26">
        <v>124</v>
      </c>
      <c r="H11" s="27" t="s">
        <v>520</v>
      </c>
      <c r="I11" s="27" t="s">
        <v>37</v>
      </c>
      <c r="J11" s="27"/>
      <c r="K11" s="27"/>
      <c r="L11" s="27"/>
      <c r="M11" s="27"/>
      <c r="N11" s="109">
        <f t="shared" si="0"/>
        <v>55</v>
      </c>
      <c r="O11" s="26">
        <v>124</v>
      </c>
      <c r="P11" s="90" t="s">
        <v>502</v>
      </c>
      <c r="Q11" s="103">
        <f t="shared" si="1"/>
        <v>12</v>
      </c>
      <c r="R11" s="37" t="s">
        <v>5</v>
      </c>
      <c r="S11" s="106">
        <f t="shared" si="2"/>
        <v>1557</v>
      </c>
      <c r="T11" s="103">
        <f t="shared" si="3"/>
        <v>7</v>
      </c>
      <c r="U11" s="37" t="s">
        <v>5</v>
      </c>
      <c r="V11" s="106">
        <f t="shared" si="4"/>
        <v>1336</v>
      </c>
      <c r="W11" s="103">
        <f t="shared" si="5"/>
        <v>3</v>
      </c>
      <c r="X11" s="37" t="s">
        <v>5</v>
      </c>
      <c r="Y11" s="106">
        <f t="shared" si="6"/>
        <v>176</v>
      </c>
      <c r="Z11" s="103">
        <f t="shared" si="9"/>
        <v>10</v>
      </c>
      <c r="AA11" s="37" t="s">
        <v>5</v>
      </c>
      <c r="AB11" s="106">
        <f t="shared" si="10"/>
        <v>1512</v>
      </c>
      <c r="AC11" s="103">
        <f t="shared" si="11"/>
        <v>2</v>
      </c>
      <c r="AD11" s="37" t="s">
        <v>5</v>
      </c>
      <c r="AE11" s="106">
        <f t="shared" si="12"/>
        <v>45</v>
      </c>
      <c r="AF11" s="104">
        <f t="shared" si="7"/>
        <v>0</v>
      </c>
      <c r="AG11" s="37" t="s">
        <v>5</v>
      </c>
      <c r="AH11" s="107">
        <f t="shared" si="8"/>
        <v>0</v>
      </c>
      <c r="AI11" s="103">
        <f t="shared" si="13"/>
        <v>2</v>
      </c>
      <c r="AJ11" s="37" t="s">
        <v>5</v>
      </c>
      <c r="AK11" s="106">
        <f t="shared" si="14"/>
        <v>45</v>
      </c>
      <c r="AL11" s="101"/>
      <c r="AM11" s="103">
        <f t="shared" si="15"/>
        <v>12</v>
      </c>
      <c r="AN11" s="37" t="s">
        <v>5</v>
      </c>
      <c r="AO11" s="106">
        <f t="shared" si="16"/>
        <v>1557</v>
      </c>
    </row>
    <row r="12" spans="1:41" ht="24.95" customHeight="1">
      <c r="A12" s="91" t="s">
        <v>546</v>
      </c>
      <c r="B12" s="25" t="s">
        <v>60</v>
      </c>
      <c r="C12" s="22" t="s">
        <v>72</v>
      </c>
      <c r="D12" s="25" t="s">
        <v>0</v>
      </c>
      <c r="E12" s="25"/>
      <c r="F12" s="26">
        <v>8063</v>
      </c>
      <c r="G12" s="26">
        <v>210</v>
      </c>
      <c r="H12" s="27" t="s">
        <v>73</v>
      </c>
      <c r="I12" s="27" t="s">
        <v>74</v>
      </c>
      <c r="J12" s="27"/>
      <c r="K12" s="27"/>
      <c r="L12" s="27"/>
      <c r="M12" s="27"/>
      <c r="N12" s="109">
        <f t="shared" si="0"/>
        <v>7853</v>
      </c>
      <c r="O12" s="26">
        <v>210</v>
      </c>
      <c r="P12" s="90" t="s">
        <v>503</v>
      </c>
      <c r="Q12" s="103">
        <f t="shared" si="1"/>
        <v>15</v>
      </c>
      <c r="R12" s="37" t="s">
        <v>5</v>
      </c>
      <c r="S12" s="106">
        <f t="shared" si="2"/>
        <v>1282</v>
      </c>
      <c r="T12" s="103">
        <f t="shared" si="3"/>
        <v>6</v>
      </c>
      <c r="U12" s="37" t="s">
        <v>5</v>
      </c>
      <c r="V12" s="106">
        <f t="shared" si="4"/>
        <v>849</v>
      </c>
      <c r="W12" s="103">
        <f t="shared" si="5"/>
        <v>0</v>
      </c>
      <c r="X12" s="37" t="s">
        <v>5</v>
      </c>
      <c r="Y12" s="106">
        <f t="shared" si="6"/>
        <v>0</v>
      </c>
      <c r="Z12" s="103">
        <f t="shared" si="9"/>
        <v>6</v>
      </c>
      <c r="AA12" s="37" t="s">
        <v>5</v>
      </c>
      <c r="AB12" s="106">
        <f t="shared" si="10"/>
        <v>849</v>
      </c>
      <c r="AC12" s="103">
        <f t="shared" si="11"/>
        <v>7</v>
      </c>
      <c r="AD12" s="37" t="s">
        <v>5</v>
      </c>
      <c r="AE12" s="106">
        <f t="shared" si="12"/>
        <v>353</v>
      </c>
      <c r="AF12" s="104">
        <f t="shared" si="7"/>
        <v>2</v>
      </c>
      <c r="AG12" s="37" t="s">
        <v>5</v>
      </c>
      <c r="AH12" s="107">
        <f t="shared" si="8"/>
        <v>80</v>
      </c>
      <c r="AI12" s="103">
        <f t="shared" si="13"/>
        <v>9</v>
      </c>
      <c r="AJ12" s="37" t="s">
        <v>5</v>
      </c>
      <c r="AK12" s="106">
        <f t="shared" si="14"/>
        <v>433</v>
      </c>
      <c r="AL12" s="101"/>
      <c r="AM12" s="103">
        <f t="shared" si="15"/>
        <v>15</v>
      </c>
      <c r="AN12" s="37" t="s">
        <v>5</v>
      </c>
      <c r="AO12" s="106">
        <f t="shared" si="16"/>
        <v>1282</v>
      </c>
    </row>
    <row r="13" spans="1:41" ht="24.95" customHeight="1">
      <c r="A13" s="91" t="s">
        <v>547</v>
      </c>
      <c r="B13" s="25" t="s">
        <v>60</v>
      </c>
      <c r="C13" s="22" t="s">
        <v>75</v>
      </c>
      <c r="D13" s="25" t="s">
        <v>45</v>
      </c>
      <c r="E13" s="25"/>
      <c r="F13" s="26">
        <v>360</v>
      </c>
      <c r="G13" s="26">
        <v>322</v>
      </c>
      <c r="H13" s="27" t="s">
        <v>520</v>
      </c>
      <c r="I13" s="27" t="s">
        <v>37</v>
      </c>
      <c r="J13" s="27"/>
      <c r="K13" s="27"/>
      <c r="L13" s="27"/>
      <c r="M13" s="27"/>
      <c r="N13" s="109">
        <f t="shared" si="0"/>
        <v>38</v>
      </c>
      <c r="O13" s="26">
        <v>322</v>
      </c>
      <c r="P13" s="90" t="s">
        <v>505</v>
      </c>
      <c r="Q13" s="103">
        <f t="shared" si="1"/>
        <v>98</v>
      </c>
      <c r="R13" s="37" t="s">
        <v>5</v>
      </c>
      <c r="S13" s="106">
        <f t="shared" si="2"/>
        <v>16973</v>
      </c>
      <c r="T13" s="103">
        <f t="shared" si="3"/>
        <v>9</v>
      </c>
      <c r="U13" s="37" t="s">
        <v>5</v>
      </c>
      <c r="V13" s="106">
        <f t="shared" si="4"/>
        <v>3398</v>
      </c>
      <c r="W13" s="103">
        <f t="shared" si="5"/>
        <v>0</v>
      </c>
      <c r="X13" s="37" t="s">
        <v>5</v>
      </c>
      <c r="Y13" s="106">
        <f t="shared" si="6"/>
        <v>0</v>
      </c>
      <c r="Z13" s="103">
        <f t="shared" si="9"/>
        <v>9</v>
      </c>
      <c r="AA13" s="37" t="s">
        <v>5</v>
      </c>
      <c r="AB13" s="106">
        <f t="shared" si="10"/>
        <v>3398</v>
      </c>
      <c r="AC13" s="103">
        <f t="shared" si="11"/>
        <v>0</v>
      </c>
      <c r="AD13" s="37" t="s">
        <v>5</v>
      </c>
      <c r="AE13" s="106">
        <f t="shared" si="12"/>
        <v>0</v>
      </c>
      <c r="AF13" s="104">
        <f t="shared" si="7"/>
        <v>89</v>
      </c>
      <c r="AG13" s="37" t="s">
        <v>5</v>
      </c>
      <c r="AH13" s="107">
        <f t="shared" si="8"/>
        <v>13575</v>
      </c>
      <c r="AI13" s="103">
        <f t="shared" si="13"/>
        <v>89</v>
      </c>
      <c r="AJ13" s="37" t="s">
        <v>5</v>
      </c>
      <c r="AK13" s="106">
        <f t="shared" si="14"/>
        <v>13575</v>
      </c>
      <c r="AL13" s="101"/>
      <c r="AM13" s="103">
        <f t="shared" si="15"/>
        <v>98</v>
      </c>
      <c r="AN13" s="37" t="s">
        <v>5</v>
      </c>
      <c r="AO13" s="106">
        <f t="shared" si="16"/>
        <v>16973</v>
      </c>
    </row>
    <row r="14" spans="1:41" ht="24.95" customHeight="1">
      <c r="A14" s="91" t="s">
        <v>548</v>
      </c>
      <c r="B14" s="25" t="s">
        <v>60</v>
      </c>
      <c r="C14" s="23" t="s">
        <v>76</v>
      </c>
      <c r="D14" s="25" t="s">
        <v>0</v>
      </c>
      <c r="E14" s="24"/>
      <c r="F14" s="26">
        <v>1527</v>
      </c>
      <c r="G14" s="26">
        <v>142</v>
      </c>
      <c r="H14" s="27" t="s">
        <v>77</v>
      </c>
      <c r="I14" s="27" t="s">
        <v>78</v>
      </c>
      <c r="J14" s="30"/>
      <c r="K14" s="30"/>
      <c r="L14" s="27"/>
      <c r="M14" s="30"/>
      <c r="N14" s="109">
        <f t="shared" si="0"/>
        <v>1385</v>
      </c>
      <c r="O14" s="26">
        <v>142</v>
      </c>
      <c r="P14" s="90" t="s">
        <v>506</v>
      </c>
      <c r="Q14" s="103">
        <f t="shared" si="1"/>
        <v>7</v>
      </c>
      <c r="R14" s="37" t="s">
        <v>5</v>
      </c>
      <c r="S14" s="106">
        <f t="shared" si="2"/>
        <v>11400</v>
      </c>
      <c r="T14" s="103">
        <f t="shared" si="3"/>
        <v>6</v>
      </c>
      <c r="U14" s="37" t="s">
        <v>5</v>
      </c>
      <c r="V14" s="106">
        <f t="shared" si="4"/>
        <v>11379</v>
      </c>
      <c r="W14" s="103">
        <f t="shared" si="5"/>
        <v>0</v>
      </c>
      <c r="X14" s="37" t="s">
        <v>5</v>
      </c>
      <c r="Y14" s="106">
        <f t="shared" si="6"/>
        <v>0</v>
      </c>
      <c r="Z14" s="103">
        <f t="shared" si="9"/>
        <v>6</v>
      </c>
      <c r="AA14" s="37" t="s">
        <v>5</v>
      </c>
      <c r="AB14" s="106">
        <f t="shared" si="10"/>
        <v>11379</v>
      </c>
      <c r="AC14" s="103">
        <f t="shared" si="11"/>
        <v>1</v>
      </c>
      <c r="AD14" s="37" t="s">
        <v>5</v>
      </c>
      <c r="AE14" s="106">
        <f t="shared" si="12"/>
        <v>21</v>
      </c>
      <c r="AF14" s="104">
        <f t="shared" si="7"/>
        <v>0</v>
      </c>
      <c r="AG14" s="37" t="s">
        <v>5</v>
      </c>
      <c r="AH14" s="107">
        <f t="shared" si="8"/>
        <v>0</v>
      </c>
      <c r="AI14" s="103">
        <f t="shared" si="13"/>
        <v>1</v>
      </c>
      <c r="AJ14" s="37" t="s">
        <v>5</v>
      </c>
      <c r="AK14" s="106">
        <f t="shared" si="14"/>
        <v>21</v>
      </c>
      <c r="AL14" s="101"/>
      <c r="AM14" s="103">
        <f t="shared" si="15"/>
        <v>7</v>
      </c>
      <c r="AN14" s="37" t="s">
        <v>5</v>
      </c>
      <c r="AO14" s="106">
        <f t="shared" si="16"/>
        <v>11400</v>
      </c>
    </row>
    <row r="15" spans="1:41" ht="24.95" customHeight="1">
      <c r="A15" s="91" t="s">
        <v>549</v>
      </c>
      <c r="B15" s="25" t="s">
        <v>60</v>
      </c>
      <c r="C15" s="23" t="s">
        <v>79</v>
      </c>
      <c r="D15" s="25" t="s">
        <v>51</v>
      </c>
      <c r="E15" s="24"/>
      <c r="F15" s="26">
        <v>22898</v>
      </c>
      <c r="G15" s="26">
        <v>10383</v>
      </c>
      <c r="H15" s="27" t="s">
        <v>499</v>
      </c>
      <c r="I15" s="27" t="s">
        <v>476</v>
      </c>
      <c r="J15" s="30"/>
      <c r="K15" s="30"/>
      <c r="L15" s="27"/>
      <c r="M15" s="30"/>
      <c r="N15" s="109">
        <f t="shared" si="0"/>
        <v>12515</v>
      </c>
      <c r="O15" s="26">
        <v>10383</v>
      </c>
      <c r="P15" s="90" t="s">
        <v>507</v>
      </c>
      <c r="Q15" s="103">
        <f t="shared" si="1"/>
        <v>0</v>
      </c>
      <c r="R15" s="37" t="s">
        <v>5</v>
      </c>
      <c r="S15" s="106">
        <f t="shared" si="2"/>
        <v>0</v>
      </c>
      <c r="T15" s="103">
        <f t="shared" si="3"/>
        <v>0</v>
      </c>
      <c r="U15" s="37" t="s">
        <v>5</v>
      </c>
      <c r="V15" s="106">
        <f t="shared" si="4"/>
        <v>0</v>
      </c>
      <c r="W15" s="103">
        <f t="shared" si="5"/>
        <v>0</v>
      </c>
      <c r="X15" s="37" t="s">
        <v>5</v>
      </c>
      <c r="Y15" s="106">
        <f t="shared" si="6"/>
        <v>0</v>
      </c>
      <c r="Z15" s="103">
        <f t="shared" si="9"/>
        <v>0</v>
      </c>
      <c r="AA15" s="37" t="s">
        <v>5</v>
      </c>
      <c r="AB15" s="106">
        <f t="shared" si="10"/>
        <v>0</v>
      </c>
      <c r="AC15" s="103">
        <f t="shared" si="11"/>
        <v>0</v>
      </c>
      <c r="AD15" s="37" t="s">
        <v>5</v>
      </c>
      <c r="AE15" s="106">
        <f t="shared" si="12"/>
        <v>0</v>
      </c>
      <c r="AF15" s="104">
        <f t="shared" si="7"/>
        <v>0</v>
      </c>
      <c r="AG15" s="37" t="s">
        <v>5</v>
      </c>
      <c r="AH15" s="107">
        <f t="shared" si="8"/>
        <v>0</v>
      </c>
      <c r="AI15" s="103">
        <f t="shared" si="13"/>
        <v>0</v>
      </c>
      <c r="AJ15" s="37" t="s">
        <v>5</v>
      </c>
      <c r="AK15" s="106">
        <f t="shared" si="14"/>
        <v>0</v>
      </c>
      <c r="AL15" s="101"/>
      <c r="AM15" s="103">
        <f t="shared" si="15"/>
        <v>0</v>
      </c>
      <c r="AN15" s="37" t="s">
        <v>5</v>
      </c>
      <c r="AO15" s="106">
        <f t="shared" si="16"/>
        <v>0</v>
      </c>
    </row>
    <row r="16" spans="1:41" ht="24.95" customHeight="1">
      <c r="A16" s="91" t="s">
        <v>634</v>
      </c>
      <c r="B16" s="25" t="s">
        <v>60</v>
      </c>
      <c r="C16" s="23" t="s">
        <v>80</v>
      </c>
      <c r="D16" s="24" t="s">
        <v>0</v>
      </c>
      <c r="E16" s="24"/>
      <c r="F16" s="26">
        <v>1818</v>
      </c>
      <c r="G16" s="26">
        <v>181</v>
      </c>
      <c r="H16" s="27" t="s">
        <v>81</v>
      </c>
      <c r="I16" s="27" t="s">
        <v>82</v>
      </c>
      <c r="J16" s="30"/>
      <c r="K16" s="30"/>
      <c r="L16" s="27"/>
      <c r="M16" s="30"/>
      <c r="N16" s="109">
        <f t="shared" si="0"/>
        <v>1637</v>
      </c>
      <c r="O16" s="26">
        <v>181</v>
      </c>
      <c r="P16" s="90" t="s">
        <v>508</v>
      </c>
      <c r="Q16" s="103">
        <f t="shared" si="1"/>
        <v>0</v>
      </c>
      <c r="R16" s="37" t="s">
        <v>5</v>
      </c>
      <c r="S16" s="106">
        <f t="shared" si="2"/>
        <v>0</v>
      </c>
      <c r="T16" s="103">
        <f t="shared" si="3"/>
        <v>0</v>
      </c>
      <c r="U16" s="37" t="s">
        <v>5</v>
      </c>
      <c r="V16" s="106">
        <f t="shared" si="4"/>
        <v>0</v>
      </c>
      <c r="W16" s="103">
        <f t="shared" si="5"/>
        <v>0</v>
      </c>
      <c r="X16" s="37" t="s">
        <v>5</v>
      </c>
      <c r="Y16" s="106">
        <f t="shared" si="6"/>
        <v>0</v>
      </c>
      <c r="Z16" s="103">
        <f t="shared" si="9"/>
        <v>0</v>
      </c>
      <c r="AA16" s="37" t="s">
        <v>5</v>
      </c>
      <c r="AB16" s="106">
        <f t="shared" si="10"/>
        <v>0</v>
      </c>
      <c r="AC16" s="103">
        <f t="shared" si="11"/>
        <v>0</v>
      </c>
      <c r="AD16" s="37" t="s">
        <v>5</v>
      </c>
      <c r="AE16" s="106">
        <f t="shared" si="12"/>
        <v>0</v>
      </c>
      <c r="AF16" s="104">
        <f t="shared" si="7"/>
        <v>0</v>
      </c>
      <c r="AG16" s="37" t="s">
        <v>5</v>
      </c>
      <c r="AH16" s="107">
        <f t="shared" si="8"/>
        <v>0</v>
      </c>
      <c r="AI16" s="103">
        <f t="shared" si="13"/>
        <v>0</v>
      </c>
      <c r="AJ16" s="37" t="s">
        <v>5</v>
      </c>
      <c r="AK16" s="106">
        <f t="shared" si="14"/>
        <v>0</v>
      </c>
      <c r="AL16" s="101"/>
      <c r="AM16" s="103">
        <f t="shared" si="15"/>
        <v>0</v>
      </c>
      <c r="AN16" s="37" t="s">
        <v>5</v>
      </c>
      <c r="AO16" s="106">
        <f t="shared" si="16"/>
        <v>0</v>
      </c>
    </row>
    <row r="17" spans="1:41" ht="24.95" customHeight="1">
      <c r="A17" s="91" t="s">
        <v>635</v>
      </c>
      <c r="B17" s="25" t="s">
        <v>60</v>
      </c>
      <c r="C17" s="22" t="s">
        <v>83</v>
      </c>
      <c r="D17" s="25" t="s">
        <v>51</v>
      </c>
      <c r="E17" s="25"/>
      <c r="F17" s="26">
        <v>621</v>
      </c>
      <c r="G17" s="26">
        <v>21</v>
      </c>
      <c r="H17" s="27" t="s">
        <v>84</v>
      </c>
      <c r="I17" s="27">
        <v>651</v>
      </c>
      <c r="J17" s="27"/>
      <c r="K17" s="27"/>
      <c r="L17" s="27"/>
      <c r="M17" s="27"/>
      <c r="N17" s="109">
        <f t="shared" si="0"/>
        <v>600</v>
      </c>
      <c r="O17" s="26">
        <v>21</v>
      </c>
      <c r="P17" s="92" t="s">
        <v>509</v>
      </c>
      <c r="Q17" s="103">
        <f t="shared" si="1"/>
        <v>0</v>
      </c>
      <c r="R17" s="37" t="s">
        <v>5</v>
      </c>
      <c r="S17" s="106">
        <f t="shared" si="2"/>
        <v>0</v>
      </c>
      <c r="T17" s="103">
        <f t="shared" si="3"/>
        <v>0</v>
      </c>
      <c r="U17" s="37" t="s">
        <v>5</v>
      </c>
      <c r="V17" s="106">
        <f t="shared" si="4"/>
        <v>0</v>
      </c>
      <c r="W17" s="103">
        <f t="shared" si="5"/>
        <v>0</v>
      </c>
      <c r="X17" s="37" t="s">
        <v>5</v>
      </c>
      <c r="Y17" s="106">
        <f t="shared" si="6"/>
        <v>0</v>
      </c>
      <c r="Z17" s="103">
        <f t="shared" si="9"/>
        <v>0</v>
      </c>
      <c r="AA17" s="37" t="s">
        <v>5</v>
      </c>
      <c r="AB17" s="106">
        <f t="shared" si="10"/>
        <v>0</v>
      </c>
      <c r="AC17" s="103">
        <f t="shared" si="11"/>
        <v>0</v>
      </c>
      <c r="AD17" s="37" t="s">
        <v>5</v>
      </c>
      <c r="AE17" s="106">
        <f t="shared" si="12"/>
        <v>0</v>
      </c>
      <c r="AF17" s="104">
        <f t="shared" si="7"/>
        <v>0</v>
      </c>
      <c r="AG17" s="37" t="s">
        <v>5</v>
      </c>
      <c r="AH17" s="107">
        <f t="shared" si="8"/>
        <v>0</v>
      </c>
      <c r="AI17" s="103">
        <f t="shared" si="13"/>
        <v>0</v>
      </c>
      <c r="AJ17" s="37" t="s">
        <v>5</v>
      </c>
      <c r="AK17" s="106">
        <f t="shared" si="14"/>
        <v>0</v>
      </c>
      <c r="AL17" s="101"/>
      <c r="AM17" s="103">
        <f t="shared" si="15"/>
        <v>0</v>
      </c>
      <c r="AN17" s="37" t="s">
        <v>5</v>
      </c>
      <c r="AO17" s="106">
        <f t="shared" si="16"/>
        <v>0</v>
      </c>
    </row>
    <row r="18" spans="1:41" ht="24.95" customHeight="1">
      <c r="A18" s="91" t="s">
        <v>636</v>
      </c>
      <c r="B18" s="25" t="s">
        <v>60</v>
      </c>
      <c r="C18" s="22" t="s">
        <v>85</v>
      </c>
      <c r="D18" s="25" t="s">
        <v>1</v>
      </c>
      <c r="E18" s="25"/>
      <c r="F18" s="26">
        <v>1749</v>
      </c>
      <c r="G18" s="26">
        <v>36</v>
      </c>
      <c r="H18" s="27" t="s">
        <v>84</v>
      </c>
      <c r="I18" s="27">
        <v>651</v>
      </c>
      <c r="J18" s="27"/>
      <c r="K18" s="27"/>
      <c r="L18" s="27"/>
      <c r="M18" s="27"/>
      <c r="N18" s="109">
        <f t="shared" si="0"/>
        <v>1713</v>
      </c>
      <c r="O18" s="26">
        <v>36</v>
      </c>
      <c r="P18" s="90" t="s">
        <v>510</v>
      </c>
      <c r="Q18" s="103">
        <f t="shared" si="1"/>
        <v>0</v>
      </c>
      <c r="R18" s="37" t="s">
        <v>5</v>
      </c>
      <c r="S18" s="106">
        <f t="shared" si="2"/>
        <v>0</v>
      </c>
      <c r="T18" s="103">
        <f t="shared" si="3"/>
        <v>0</v>
      </c>
      <c r="U18" s="37" t="s">
        <v>5</v>
      </c>
      <c r="V18" s="106">
        <f t="shared" si="4"/>
        <v>0</v>
      </c>
      <c r="W18" s="103">
        <f t="shared" si="5"/>
        <v>0</v>
      </c>
      <c r="X18" s="37" t="s">
        <v>5</v>
      </c>
      <c r="Y18" s="106">
        <f t="shared" si="6"/>
        <v>0</v>
      </c>
      <c r="Z18" s="103">
        <f t="shared" si="9"/>
        <v>0</v>
      </c>
      <c r="AA18" s="37" t="s">
        <v>5</v>
      </c>
      <c r="AB18" s="106">
        <f t="shared" si="10"/>
        <v>0</v>
      </c>
      <c r="AC18" s="103">
        <f t="shared" si="11"/>
        <v>0</v>
      </c>
      <c r="AD18" s="37" t="s">
        <v>5</v>
      </c>
      <c r="AE18" s="106">
        <f t="shared" si="12"/>
        <v>0</v>
      </c>
      <c r="AF18" s="104">
        <f t="shared" si="7"/>
        <v>0</v>
      </c>
      <c r="AG18" s="37" t="s">
        <v>5</v>
      </c>
      <c r="AH18" s="107">
        <f t="shared" si="8"/>
        <v>0</v>
      </c>
      <c r="AI18" s="103">
        <f t="shared" si="13"/>
        <v>0</v>
      </c>
      <c r="AJ18" s="37" t="s">
        <v>5</v>
      </c>
      <c r="AK18" s="106">
        <f t="shared" si="14"/>
        <v>0</v>
      </c>
      <c r="AL18" s="101"/>
      <c r="AM18" s="103">
        <f t="shared" si="15"/>
        <v>0</v>
      </c>
      <c r="AN18" s="37" t="s">
        <v>5</v>
      </c>
      <c r="AO18" s="106">
        <f t="shared" si="16"/>
        <v>0</v>
      </c>
    </row>
    <row r="19" spans="1:41" ht="24.95" customHeight="1">
      <c r="A19" s="91" t="s">
        <v>629</v>
      </c>
      <c r="B19" s="25" t="s">
        <v>60</v>
      </c>
      <c r="C19" s="22" t="s">
        <v>86</v>
      </c>
      <c r="D19" s="25" t="s">
        <v>1</v>
      </c>
      <c r="E19" s="25"/>
      <c r="F19" s="26">
        <v>1560</v>
      </c>
      <c r="G19" s="26">
        <v>98</v>
      </c>
      <c r="H19" s="27" t="s">
        <v>87</v>
      </c>
      <c r="I19" s="27" t="s">
        <v>88</v>
      </c>
      <c r="J19" s="27"/>
      <c r="K19" s="27"/>
      <c r="L19" s="27"/>
      <c r="M19" s="27"/>
      <c r="N19" s="109">
        <f t="shared" si="0"/>
        <v>1462</v>
      </c>
      <c r="O19" s="26">
        <v>98.266599999999997</v>
      </c>
      <c r="P19" s="90" t="s">
        <v>511</v>
      </c>
      <c r="Q19" s="103">
        <f t="shared" si="1"/>
        <v>2</v>
      </c>
      <c r="R19" s="37" t="s">
        <v>5</v>
      </c>
      <c r="S19" s="106">
        <f t="shared" si="2"/>
        <v>143</v>
      </c>
      <c r="T19" s="103">
        <f t="shared" si="3"/>
        <v>0</v>
      </c>
      <c r="U19" s="37" t="s">
        <v>5</v>
      </c>
      <c r="V19" s="106">
        <f t="shared" si="4"/>
        <v>0</v>
      </c>
      <c r="W19" s="103">
        <f t="shared" si="5"/>
        <v>0</v>
      </c>
      <c r="X19" s="37" t="s">
        <v>5</v>
      </c>
      <c r="Y19" s="106">
        <f t="shared" si="6"/>
        <v>0</v>
      </c>
      <c r="Z19" s="103">
        <f t="shared" si="9"/>
        <v>0</v>
      </c>
      <c r="AA19" s="37" t="s">
        <v>5</v>
      </c>
      <c r="AB19" s="106">
        <f t="shared" si="10"/>
        <v>0</v>
      </c>
      <c r="AC19" s="103">
        <f t="shared" si="11"/>
        <v>2</v>
      </c>
      <c r="AD19" s="37" t="s">
        <v>5</v>
      </c>
      <c r="AE19" s="106">
        <f t="shared" si="12"/>
        <v>143</v>
      </c>
      <c r="AF19" s="104">
        <f t="shared" si="7"/>
        <v>0</v>
      </c>
      <c r="AG19" s="37" t="s">
        <v>5</v>
      </c>
      <c r="AH19" s="107">
        <f t="shared" si="8"/>
        <v>0</v>
      </c>
      <c r="AI19" s="103">
        <f t="shared" si="13"/>
        <v>2</v>
      </c>
      <c r="AJ19" s="37" t="s">
        <v>5</v>
      </c>
      <c r="AK19" s="106">
        <f t="shared" si="14"/>
        <v>143</v>
      </c>
      <c r="AL19" s="101"/>
      <c r="AM19" s="103">
        <f t="shared" si="15"/>
        <v>2</v>
      </c>
      <c r="AN19" s="37" t="s">
        <v>5</v>
      </c>
      <c r="AO19" s="106">
        <f t="shared" si="16"/>
        <v>143</v>
      </c>
    </row>
    <row r="20" spans="1:41" ht="24.95" customHeight="1">
      <c r="A20" s="91" t="s">
        <v>637</v>
      </c>
      <c r="B20" s="25" t="s">
        <v>60</v>
      </c>
      <c r="C20" s="22" t="s">
        <v>89</v>
      </c>
      <c r="D20" s="25" t="s">
        <v>0</v>
      </c>
      <c r="E20" s="25"/>
      <c r="F20" s="26">
        <v>2443</v>
      </c>
      <c r="G20" s="26">
        <v>64</v>
      </c>
      <c r="H20" s="27" t="s">
        <v>90</v>
      </c>
      <c r="I20" s="27">
        <v>889</v>
      </c>
      <c r="J20" s="27"/>
      <c r="K20" s="27"/>
      <c r="L20" s="27"/>
      <c r="M20" s="27"/>
      <c r="N20" s="109">
        <f t="shared" si="0"/>
        <v>2379</v>
      </c>
      <c r="O20" s="26">
        <v>64</v>
      </c>
      <c r="P20" s="90" t="s">
        <v>512</v>
      </c>
      <c r="Q20" s="103">
        <f t="shared" si="1"/>
        <v>0</v>
      </c>
      <c r="R20" s="37" t="s">
        <v>5</v>
      </c>
      <c r="S20" s="106">
        <f t="shared" si="2"/>
        <v>0</v>
      </c>
      <c r="T20" s="103">
        <f t="shared" si="3"/>
        <v>0</v>
      </c>
      <c r="U20" s="37" t="s">
        <v>5</v>
      </c>
      <c r="V20" s="106">
        <f t="shared" si="4"/>
        <v>0</v>
      </c>
      <c r="W20" s="103">
        <f t="shared" si="5"/>
        <v>0</v>
      </c>
      <c r="X20" s="37" t="s">
        <v>5</v>
      </c>
      <c r="Y20" s="106">
        <f t="shared" si="6"/>
        <v>0</v>
      </c>
      <c r="Z20" s="103">
        <f t="shared" si="9"/>
        <v>0</v>
      </c>
      <c r="AA20" s="37" t="s">
        <v>5</v>
      </c>
      <c r="AB20" s="106">
        <f t="shared" si="10"/>
        <v>0</v>
      </c>
      <c r="AC20" s="103">
        <f t="shared" si="11"/>
        <v>0</v>
      </c>
      <c r="AD20" s="37" t="s">
        <v>5</v>
      </c>
      <c r="AE20" s="106">
        <f t="shared" si="12"/>
        <v>0</v>
      </c>
      <c r="AF20" s="104">
        <f t="shared" si="7"/>
        <v>0</v>
      </c>
      <c r="AG20" s="37" t="s">
        <v>5</v>
      </c>
      <c r="AH20" s="107">
        <f t="shared" si="8"/>
        <v>0</v>
      </c>
      <c r="AI20" s="103">
        <f t="shared" si="13"/>
        <v>0</v>
      </c>
      <c r="AJ20" s="37" t="s">
        <v>5</v>
      </c>
      <c r="AK20" s="106">
        <f t="shared" si="14"/>
        <v>0</v>
      </c>
      <c r="AL20" s="101"/>
      <c r="AM20" s="103">
        <f t="shared" si="15"/>
        <v>0</v>
      </c>
      <c r="AN20" s="37" t="s">
        <v>5</v>
      </c>
      <c r="AO20" s="106">
        <f t="shared" si="16"/>
        <v>0</v>
      </c>
    </row>
    <row r="21" spans="1:41" ht="24.95" customHeight="1">
      <c r="A21" s="91" t="s">
        <v>630</v>
      </c>
      <c r="B21" s="25" t="s">
        <v>60</v>
      </c>
      <c r="C21" s="22" t="s">
        <v>91</v>
      </c>
      <c r="D21" s="25" t="s">
        <v>45</v>
      </c>
      <c r="E21" s="25"/>
      <c r="F21" s="26">
        <v>668</v>
      </c>
      <c r="G21" s="26">
        <v>114</v>
      </c>
      <c r="H21" s="27" t="s">
        <v>520</v>
      </c>
      <c r="I21" s="27" t="s">
        <v>37</v>
      </c>
      <c r="J21" s="27"/>
      <c r="K21" s="27"/>
      <c r="L21" s="27"/>
      <c r="M21" s="27"/>
      <c r="N21" s="109">
        <f t="shared" si="0"/>
        <v>554</v>
      </c>
      <c r="O21" s="26">
        <v>114</v>
      </c>
      <c r="P21" s="90" t="s">
        <v>513</v>
      </c>
      <c r="Q21" s="103">
        <f t="shared" si="1"/>
        <v>0</v>
      </c>
      <c r="R21" s="37" t="s">
        <v>5</v>
      </c>
      <c r="S21" s="106">
        <f t="shared" si="2"/>
        <v>0</v>
      </c>
      <c r="T21" s="103">
        <f t="shared" si="3"/>
        <v>0</v>
      </c>
      <c r="U21" s="37" t="s">
        <v>5</v>
      </c>
      <c r="V21" s="106">
        <f t="shared" si="4"/>
        <v>0</v>
      </c>
      <c r="W21" s="103">
        <f t="shared" si="5"/>
        <v>0</v>
      </c>
      <c r="X21" s="37" t="s">
        <v>5</v>
      </c>
      <c r="Y21" s="106">
        <f t="shared" si="6"/>
        <v>0</v>
      </c>
      <c r="Z21" s="103">
        <f t="shared" si="9"/>
        <v>0</v>
      </c>
      <c r="AA21" s="37" t="s">
        <v>5</v>
      </c>
      <c r="AB21" s="106">
        <f t="shared" si="10"/>
        <v>0</v>
      </c>
      <c r="AC21" s="103">
        <f t="shared" si="11"/>
        <v>0</v>
      </c>
      <c r="AD21" s="37" t="s">
        <v>5</v>
      </c>
      <c r="AE21" s="106">
        <f t="shared" si="12"/>
        <v>0</v>
      </c>
      <c r="AF21" s="104">
        <f t="shared" si="7"/>
        <v>0</v>
      </c>
      <c r="AG21" s="37" t="s">
        <v>5</v>
      </c>
      <c r="AH21" s="107">
        <f t="shared" si="8"/>
        <v>0</v>
      </c>
      <c r="AI21" s="103">
        <f t="shared" si="13"/>
        <v>0</v>
      </c>
      <c r="AJ21" s="37" t="s">
        <v>5</v>
      </c>
      <c r="AK21" s="106">
        <f t="shared" si="14"/>
        <v>0</v>
      </c>
      <c r="AL21" s="101"/>
      <c r="AM21" s="103">
        <f t="shared" si="15"/>
        <v>0</v>
      </c>
      <c r="AN21" s="37" t="s">
        <v>5</v>
      </c>
      <c r="AO21" s="106">
        <f t="shared" si="16"/>
        <v>0</v>
      </c>
    </row>
    <row r="22" spans="1:41" ht="24.95" customHeight="1">
      <c r="A22" s="91" t="s">
        <v>631</v>
      </c>
      <c r="B22" s="25" t="s">
        <v>60</v>
      </c>
      <c r="C22" s="22" t="s">
        <v>92</v>
      </c>
      <c r="D22" s="25" t="s">
        <v>45</v>
      </c>
      <c r="E22" s="25"/>
      <c r="F22" s="26">
        <v>26</v>
      </c>
      <c r="G22" s="26">
        <v>23</v>
      </c>
      <c r="H22" s="27" t="s">
        <v>520</v>
      </c>
      <c r="I22" s="27" t="s">
        <v>37</v>
      </c>
      <c r="J22" s="27"/>
      <c r="K22" s="27"/>
      <c r="L22" s="27"/>
      <c r="M22" s="27"/>
      <c r="N22" s="109">
        <f t="shared" si="0"/>
        <v>3</v>
      </c>
      <c r="O22" s="26">
        <v>23</v>
      </c>
      <c r="P22" s="90" t="s">
        <v>514</v>
      </c>
      <c r="Q22" s="103">
        <f t="shared" si="1"/>
        <v>0</v>
      </c>
      <c r="R22" s="37" t="s">
        <v>5</v>
      </c>
      <c r="S22" s="106">
        <f t="shared" si="2"/>
        <v>0</v>
      </c>
      <c r="T22" s="103">
        <f t="shared" si="3"/>
        <v>0</v>
      </c>
      <c r="U22" s="37" t="s">
        <v>5</v>
      </c>
      <c r="V22" s="106">
        <f t="shared" si="4"/>
        <v>0</v>
      </c>
      <c r="W22" s="103">
        <f t="shared" si="5"/>
        <v>0</v>
      </c>
      <c r="X22" s="37" t="s">
        <v>5</v>
      </c>
      <c r="Y22" s="106">
        <f t="shared" si="6"/>
        <v>0</v>
      </c>
      <c r="Z22" s="103">
        <f t="shared" si="9"/>
        <v>0</v>
      </c>
      <c r="AA22" s="37" t="s">
        <v>5</v>
      </c>
      <c r="AB22" s="106">
        <f t="shared" si="10"/>
        <v>0</v>
      </c>
      <c r="AC22" s="103">
        <f t="shared" si="11"/>
        <v>0</v>
      </c>
      <c r="AD22" s="37" t="s">
        <v>5</v>
      </c>
      <c r="AE22" s="106">
        <f t="shared" si="12"/>
        <v>0</v>
      </c>
      <c r="AF22" s="104">
        <f t="shared" si="7"/>
        <v>0</v>
      </c>
      <c r="AG22" s="37" t="s">
        <v>5</v>
      </c>
      <c r="AH22" s="107">
        <f t="shared" si="8"/>
        <v>0</v>
      </c>
      <c r="AI22" s="103">
        <f t="shared" si="13"/>
        <v>0</v>
      </c>
      <c r="AJ22" s="37" t="s">
        <v>5</v>
      </c>
      <c r="AK22" s="106">
        <f t="shared" si="14"/>
        <v>0</v>
      </c>
      <c r="AL22" s="101"/>
      <c r="AM22" s="103">
        <f t="shared" si="15"/>
        <v>0</v>
      </c>
      <c r="AN22" s="37" t="s">
        <v>5</v>
      </c>
      <c r="AO22" s="106">
        <f t="shared" si="16"/>
        <v>0</v>
      </c>
    </row>
    <row r="23" spans="1:41" ht="24.95" customHeight="1">
      <c r="A23" s="91" t="s">
        <v>632</v>
      </c>
      <c r="B23" s="25" t="s">
        <v>60</v>
      </c>
      <c r="C23" s="22" t="s">
        <v>93</v>
      </c>
      <c r="D23" s="25" t="s">
        <v>0</v>
      </c>
      <c r="E23" s="25"/>
      <c r="F23" s="26">
        <v>321</v>
      </c>
      <c r="G23" s="26">
        <v>86</v>
      </c>
      <c r="H23" s="27" t="s">
        <v>81</v>
      </c>
      <c r="I23" s="27" t="s">
        <v>82</v>
      </c>
      <c r="J23" s="27"/>
      <c r="K23" s="27"/>
      <c r="L23" s="27"/>
      <c r="M23" s="27"/>
      <c r="N23" s="109">
        <f t="shared" si="0"/>
        <v>235</v>
      </c>
      <c r="O23" s="26">
        <v>86</v>
      </c>
      <c r="P23" s="93" t="s">
        <v>515</v>
      </c>
      <c r="Q23" s="103">
        <f t="shared" si="1"/>
        <v>0</v>
      </c>
      <c r="R23" s="37" t="s">
        <v>5</v>
      </c>
      <c r="S23" s="106">
        <f t="shared" si="2"/>
        <v>0</v>
      </c>
      <c r="T23" s="103">
        <f t="shared" si="3"/>
        <v>0</v>
      </c>
      <c r="U23" s="37" t="s">
        <v>5</v>
      </c>
      <c r="V23" s="106">
        <f t="shared" si="4"/>
        <v>0</v>
      </c>
      <c r="W23" s="103">
        <f t="shared" si="5"/>
        <v>0</v>
      </c>
      <c r="X23" s="37" t="s">
        <v>5</v>
      </c>
      <c r="Y23" s="106">
        <f t="shared" si="6"/>
        <v>0</v>
      </c>
      <c r="Z23" s="103">
        <f t="shared" si="9"/>
        <v>0</v>
      </c>
      <c r="AA23" s="37" t="s">
        <v>5</v>
      </c>
      <c r="AB23" s="106">
        <f t="shared" si="10"/>
        <v>0</v>
      </c>
      <c r="AC23" s="103">
        <f t="shared" si="11"/>
        <v>0</v>
      </c>
      <c r="AD23" s="37" t="s">
        <v>5</v>
      </c>
      <c r="AE23" s="106">
        <f t="shared" si="12"/>
        <v>0</v>
      </c>
      <c r="AF23" s="104">
        <f t="shared" si="7"/>
        <v>0</v>
      </c>
      <c r="AG23" s="37" t="s">
        <v>5</v>
      </c>
      <c r="AH23" s="107">
        <f t="shared" si="8"/>
        <v>0</v>
      </c>
      <c r="AI23" s="103">
        <f t="shared" si="13"/>
        <v>0</v>
      </c>
      <c r="AJ23" s="37" t="s">
        <v>5</v>
      </c>
      <c r="AK23" s="106">
        <f t="shared" si="14"/>
        <v>0</v>
      </c>
      <c r="AL23" s="101"/>
      <c r="AM23" s="103">
        <f t="shared" si="15"/>
        <v>0</v>
      </c>
      <c r="AN23" s="37" t="s">
        <v>5</v>
      </c>
      <c r="AO23" s="106">
        <f t="shared" si="16"/>
        <v>0</v>
      </c>
    </row>
    <row r="24" spans="1:41" ht="24.95" customHeight="1">
      <c r="A24" s="91" t="s">
        <v>633</v>
      </c>
      <c r="B24" s="25" t="s">
        <v>60</v>
      </c>
      <c r="C24" s="22" t="s">
        <v>94</v>
      </c>
      <c r="D24" s="25" t="s">
        <v>49</v>
      </c>
      <c r="E24" s="25"/>
      <c r="F24" s="26">
        <v>116</v>
      </c>
      <c r="G24" s="26">
        <v>35</v>
      </c>
      <c r="H24" s="27" t="s">
        <v>95</v>
      </c>
      <c r="I24" s="27" t="s">
        <v>96</v>
      </c>
      <c r="J24" s="27"/>
      <c r="K24" s="27"/>
      <c r="L24" s="27"/>
      <c r="M24" s="27"/>
      <c r="N24" s="109">
        <f t="shared" si="0"/>
        <v>81</v>
      </c>
      <c r="O24" s="26">
        <v>35</v>
      </c>
      <c r="P24" s="93" t="s">
        <v>516</v>
      </c>
      <c r="Q24" s="103">
        <f t="shared" si="1"/>
        <v>0</v>
      </c>
      <c r="R24" s="37" t="s">
        <v>5</v>
      </c>
      <c r="S24" s="106">
        <f t="shared" si="2"/>
        <v>0</v>
      </c>
      <c r="T24" s="103">
        <f t="shared" si="3"/>
        <v>0</v>
      </c>
      <c r="U24" s="37" t="s">
        <v>5</v>
      </c>
      <c r="V24" s="106">
        <f t="shared" si="4"/>
        <v>0</v>
      </c>
      <c r="W24" s="103">
        <f t="shared" si="5"/>
        <v>0</v>
      </c>
      <c r="X24" s="37" t="s">
        <v>5</v>
      </c>
      <c r="Y24" s="106">
        <f t="shared" si="6"/>
        <v>0</v>
      </c>
      <c r="Z24" s="103">
        <f t="shared" si="9"/>
        <v>0</v>
      </c>
      <c r="AA24" s="37" t="s">
        <v>5</v>
      </c>
      <c r="AB24" s="106">
        <f t="shared" si="10"/>
        <v>0</v>
      </c>
      <c r="AC24" s="103">
        <f t="shared" si="11"/>
        <v>0</v>
      </c>
      <c r="AD24" s="37" t="s">
        <v>5</v>
      </c>
      <c r="AE24" s="106">
        <f t="shared" si="12"/>
        <v>0</v>
      </c>
      <c r="AF24" s="104">
        <f t="shared" si="7"/>
        <v>0</v>
      </c>
      <c r="AG24" s="37" t="s">
        <v>5</v>
      </c>
      <c r="AH24" s="107">
        <f t="shared" si="8"/>
        <v>0</v>
      </c>
      <c r="AI24" s="103">
        <f t="shared" si="13"/>
        <v>0</v>
      </c>
      <c r="AJ24" s="37" t="s">
        <v>5</v>
      </c>
      <c r="AK24" s="106">
        <f t="shared" si="14"/>
        <v>0</v>
      </c>
      <c r="AL24" s="101"/>
      <c r="AM24" s="103">
        <f t="shared" si="15"/>
        <v>0</v>
      </c>
      <c r="AN24" s="37" t="s">
        <v>5</v>
      </c>
      <c r="AO24" s="106">
        <f t="shared" si="16"/>
        <v>0</v>
      </c>
    </row>
    <row r="25" spans="1:41" ht="24.95" customHeight="1">
      <c r="A25" s="91" t="s">
        <v>628</v>
      </c>
      <c r="B25" s="25" t="s">
        <v>60</v>
      </c>
      <c r="C25" s="22" t="s">
        <v>97</v>
      </c>
      <c r="D25" s="25" t="s">
        <v>51</v>
      </c>
      <c r="E25" s="25"/>
      <c r="F25" s="26">
        <v>149</v>
      </c>
      <c r="G25" s="26">
        <v>137</v>
      </c>
      <c r="H25" s="27" t="s">
        <v>55</v>
      </c>
      <c r="I25" s="27" t="s">
        <v>58</v>
      </c>
      <c r="J25" s="27"/>
      <c r="K25" s="27"/>
      <c r="L25" s="27"/>
      <c r="M25" s="27"/>
      <c r="N25" s="109">
        <f t="shared" si="0"/>
        <v>12</v>
      </c>
      <c r="O25" s="26">
        <v>137</v>
      </c>
      <c r="P25" s="90" t="s">
        <v>517</v>
      </c>
      <c r="Q25" s="103">
        <f t="shared" si="1"/>
        <v>2</v>
      </c>
      <c r="R25" s="37" t="s">
        <v>5</v>
      </c>
      <c r="S25" s="106">
        <f t="shared" si="2"/>
        <v>281</v>
      </c>
      <c r="T25" s="103">
        <f t="shared" si="3"/>
        <v>2</v>
      </c>
      <c r="U25" s="37" t="s">
        <v>5</v>
      </c>
      <c r="V25" s="106">
        <f t="shared" si="4"/>
        <v>281</v>
      </c>
      <c r="W25" s="103">
        <f t="shared" si="5"/>
        <v>0</v>
      </c>
      <c r="X25" s="37" t="s">
        <v>5</v>
      </c>
      <c r="Y25" s="106">
        <f t="shared" si="6"/>
        <v>0</v>
      </c>
      <c r="Z25" s="103">
        <f t="shared" si="9"/>
        <v>2</v>
      </c>
      <c r="AA25" s="37" t="s">
        <v>5</v>
      </c>
      <c r="AB25" s="106">
        <f t="shared" si="10"/>
        <v>281</v>
      </c>
      <c r="AC25" s="103">
        <f t="shared" si="11"/>
        <v>0</v>
      </c>
      <c r="AD25" s="37" t="s">
        <v>5</v>
      </c>
      <c r="AE25" s="106">
        <f t="shared" si="12"/>
        <v>0</v>
      </c>
      <c r="AF25" s="104">
        <f t="shared" si="7"/>
        <v>0</v>
      </c>
      <c r="AG25" s="37" t="s">
        <v>5</v>
      </c>
      <c r="AH25" s="107">
        <f t="shared" si="8"/>
        <v>0</v>
      </c>
      <c r="AI25" s="103">
        <f t="shared" si="13"/>
        <v>0</v>
      </c>
      <c r="AJ25" s="37" t="s">
        <v>5</v>
      </c>
      <c r="AK25" s="106">
        <f t="shared" si="14"/>
        <v>0</v>
      </c>
      <c r="AL25" s="101"/>
      <c r="AM25" s="103">
        <f t="shared" si="15"/>
        <v>2</v>
      </c>
      <c r="AN25" s="37" t="s">
        <v>5</v>
      </c>
      <c r="AO25" s="106">
        <f t="shared" si="16"/>
        <v>281</v>
      </c>
    </row>
    <row r="26" spans="1:41" ht="24.95" customHeight="1">
      <c r="A26" s="91" t="s">
        <v>627</v>
      </c>
      <c r="B26" s="25" t="s">
        <v>60</v>
      </c>
      <c r="C26" s="22" t="s">
        <v>98</v>
      </c>
      <c r="D26" s="25" t="s">
        <v>0</v>
      </c>
      <c r="E26" s="25"/>
      <c r="F26" s="26">
        <v>175</v>
      </c>
      <c r="G26" s="26">
        <v>110</v>
      </c>
      <c r="H26" s="27" t="s">
        <v>99</v>
      </c>
      <c r="I26" s="27" t="s">
        <v>100</v>
      </c>
      <c r="J26" s="27"/>
      <c r="K26" s="27"/>
      <c r="L26" s="27"/>
      <c r="M26" s="27"/>
      <c r="N26" s="109">
        <f t="shared" si="0"/>
        <v>65</v>
      </c>
      <c r="O26" s="26">
        <v>110</v>
      </c>
      <c r="P26" s="90" t="s">
        <v>26</v>
      </c>
      <c r="Q26" s="103">
        <f t="shared" si="1"/>
        <v>0</v>
      </c>
      <c r="R26" s="37" t="s">
        <v>5</v>
      </c>
      <c r="S26" s="106">
        <f t="shared" si="2"/>
        <v>0</v>
      </c>
      <c r="T26" s="103">
        <f t="shared" si="3"/>
        <v>0</v>
      </c>
      <c r="U26" s="37" t="s">
        <v>5</v>
      </c>
      <c r="V26" s="106">
        <f t="shared" si="4"/>
        <v>0</v>
      </c>
      <c r="W26" s="103">
        <f t="shared" si="5"/>
        <v>0</v>
      </c>
      <c r="X26" s="37" t="s">
        <v>5</v>
      </c>
      <c r="Y26" s="106">
        <f t="shared" si="6"/>
        <v>0</v>
      </c>
      <c r="Z26" s="103">
        <f t="shared" si="9"/>
        <v>0</v>
      </c>
      <c r="AA26" s="37" t="s">
        <v>5</v>
      </c>
      <c r="AB26" s="106">
        <f t="shared" si="10"/>
        <v>0</v>
      </c>
      <c r="AC26" s="103">
        <f t="shared" si="11"/>
        <v>0</v>
      </c>
      <c r="AD26" s="37" t="s">
        <v>5</v>
      </c>
      <c r="AE26" s="106">
        <f t="shared" si="12"/>
        <v>0</v>
      </c>
      <c r="AF26" s="104">
        <f t="shared" si="7"/>
        <v>0</v>
      </c>
      <c r="AG26" s="37" t="s">
        <v>5</v>
      </c>
      <c r="AH26" s="107">
        <f t="shared" si="8"/>
        <v>0</v>
      </c>
      <c r="AI26" s="103">
        <f t="shared" si="13"/>
        <v>0</v>
      </c>
      <c r="AJ26" s="37" t="s">
        <v>5</v>
      </c>
      <c r="AK26" s="106">
        <f t="shared" si="14"/>
        <v>0</v>
      </c>
      <c r="AL26" s="101"/>
      <c r="AM26" s="103">
        <f t="shared" si="15"/>
        <v>0</v>
      </c>
      <c r="AN26" s="37" t="s">
        <v>5</v>
      </c>
      <c r="AO26" s="106">
        <f t="shared" si="16"/>
        <v>0</v>
      </c>
    </row>
    <row r="27" spans="1:41" ht="24.95" customHeight="1">
      <c r="A27" s="22" t="s">
        <v>626</v>
      </c>
      <c r="B27" s="25" t="s">
        <v>60</v>
      </c>
      <c r="C27" s="22" t="s">
        <v>101</v>
      </c>
      <c r="D27" s="25" t="s">
        <v>1</v>
      </c>
      <c r="E27" s="25"/>
      <c r="F27" s="26">
        <v>714</v>
      </c>
      <c r="G27" s="26">
        <v>87</v>
      </c>
      <c r="H27" s="27" t="s">
        <v>102</v>
      </c>
      <c r="I27" s="27" t="s">
        <v>103</v>
      </c>
      <c r="J27" s="27"/>
      <c r="K27" s="27"/>
      <c r="L27" s="27"/>
      <c r="M27" s="27"/>
      <c r="N27" s="109">
        <f t="shared" si="0"/>
        <v>627</v>
      </c>
      <c r="O27" s="26">
        <v>87</v>
      </c>
      <c r="P27" s="8"/>
    </row>
    <row r="28" spans="1:41" ht="24.95" customHeight="1">
      <c r="A28" s="22" t="s">
        <v>625</v>
      </c>
      <c r="B28" s="25" t="s">
        <v>60</v>
      </c>
      <c r="C28" s="22" t="s">
        <v>104</v>
      </c>
      <c r="D28" s="25" t="s">
        <v>0</v>
      </c>
      <c r="E28" s="25"/>
      <c r="F28" s="26">
        <v>274</v>
      </c>
      <c r="G28" s="26">
        <v>31</v>
      </c>
      <c r="H28" s="27" t="s">
        <v>105</v>
      </c>
      <c r="I28" s="27" t="s">
        <v>106</v>
      </c>
      <c r="J28" s="27"/>
      <c r="K28" s="27"/>
      <c r="L28" s="27"/>
      <c r="M28" s="27"/>
      <c r="N28" s="109">
        <f t="shared" si="0"/>
        <v>243</v>
      </c>
      <c r="O28" s="26">
        <v>31</v>
      </c>
      <c r="P28" s="8"/>
      <c r="Q28" s="9"/>
      <c r="S28" s="9"/>
      <c r="T28" s="58"/>
      <c r="V28" s="9"/>
      <c r="W28" s="58"/>
      <c r="Y28" s="9"/>
      <c r="Z28" s="58"/>
      <c r="AB28" s="9"/>
      <c r="AE28" s="9"/>
      <c r="AK28" s="9"/>
      <c r="AM28" s="9"/>
      <c r="AO28" s="9"/>
    </row>
    <row r="29" spans="1:41" ht="24.95" customHeight="1">
      <c r="A29" s="22" t="s">
        <v>624</v>
      </c>
      <c r="B29" s="25" t="s">
        <v>60</v>
      </c>
      <c r="C29" s="22" t="s">
        <v>107</v>
      </c>
      <c r="D29" s="25" t="s">
        <v>51</v>
      </c>
      <c r="E29" s="25"/>
      <c r="F29" s="26">
        <v>56</v>
      </c>
      <c r="G29" s="26">
        <v>38</v>
      </c>
      <c r="H29" s="27" t="s">
        <v>55</v>
      </c>
      <c r="I29" s="27" t="s">
        <v>476</v>
      </c>
      <c r="J29" s="27"/>
      <c r="K29" s="27"/>
      <c r="L29" s="27"/>
      <c r="M29" s="27"/>
      <c r="N29" s="109">
        <f t="shared" si="0"/>
        <v>18</v>
      </c>
      <c r="O29" s="26">
        <v>38</v>
      </c>
      <c r="P29" s="8"/>
    </row>
    <row r="30" spans="1:41" ht="24.95" customHeight="1">
      <c r="A30" s="22" t="s">
        <v>623</v>
      </c>
      <c r="B30" s="25" t="s">
        <v>60</v>
      </c>
      <c r="C30" s="22" t="s">
        <v>108</v>
      </c>
      <c r="D30" s="25" t="s">
        <v>51</v>
      </c>
      <c r="E30" s="25"/>
      <c r="F30" s="26">
        <v>1404</v>
      </c>
      <c r="G30" s="26">
        <v>12</v>
      </c>
      <c r="H30" s="27" t="s">
        <v>55</v>
      </c>
      <c r="I30" s="27" t="s">
        <v>476</v>
      </c>
      <c r="J30" s="27"/>
      <c r="K30" s="27"/>
      <c r="L30" s="27"/>
      <c r="M30" s="27"/>
      <c r="N30" s="109">
        <f t="shared" si="0"/>
        <v>1392</v>
      </c>
      <c r="O30" s="26">
        <v>12</v>
      </c>
      <c r="P30" s="8"/>
    </row>
    <row r="31" spans="1:41" ht="24.95" customHeight="1">
      <c r="A31" s="22" t="s">
        <v>622</v>
      </c>
      <c r="B31" s="25" t="s">
        <v>60</v>
      </c>
      <c r="C31" s="22" t="s">
        <v>109</v>
      </c>
      <c r="D31" s="25" t="s">
        <v>1</v>
      </c>
      <c r="E31" s="25"/>
      <c r="F31" s="26">
        <v>1412</v>
      </c>
      <c r="G31" s="26">
        <v>362</v>
      </c>
      <c r="H31" s="27" t="s">
        <v>105</v>
      </c>
      <c r="I31" s="27" t="s">
        <v>106</v>
      </c>
      <c r="J31" s="27"/>
      <c r="K31" s="27"/>
      <c r="L31" s="27"/>
      <c r="M31" s="27"/>
      <c r="N31" s="109">
        <f t="shared" si="0"/>
        <v>1050</v>
      </c>
      <c r="O31" s="26">
        <v>362</v>
      </c>
      <c r="P31" s="8"/>
      <c r="S31" s="10"/>
      <c r="AO31" s="10"/>
    </row>
    <row r="32" spans="1:41" ht="24.95" customHeight="1">
      <c r="A32" s="22" t="s">
        <v>621</v>
      </c>
      <c r="B32" s="25" t="s">
        <v>60</v>
      </c>
      <c r="C32" s="22" t="s">
        <v>110</v>
      </c>
      <c r="D32" s="25" t="s">
        <v>1</v>
      </c>
      <c r="E32" s="25"/>
      <c r="F32" s="26">
        <v>85</v>
      </c>
      <c r="G32" s="26">
        <v>85</v>
      </c>
      <c r="H32" s="27" t="s">
        <v>111</v>
      </c>
      <c r="I32" s="27" t="s">
        <v>52</v>
      </c>
      <c r="J32" s="27"/>
      <c r="K32" s="27"/>
      <c r="L32" s="27"/>
      <c r="M32" s="27"/>
      <c r="N32" s="109">
        <f t="shared" si="0"/>
        <v>0</v>
      </c>
      <c r="O32" s="110">
        <v>97</v>
      </c>
      <c r="P32" s="8"/>
      <c r="S32" s="10"/>
      <c r="AO32" s="10"/>
    </row>
    <row r="33" spans="1:41" ht="24.95" customHeight="1">
      <c r="A33" s="22" t="s">
        <v>620</v>
      </c>
      <c r="B33" s="25" t="s">
        <v>60</v>
      </c>
      <c r="C33" s="22" t="s">
        <v>112</v>
      </c>
      <c r="D33" s="25" t="s">
        <v>45</v>
      </c>
      <c r="E33" s="25"/>
      <c r="F33" s="26">
        <v>8</v>
      </c>
      <c r="G33" s="26">
        <v>8</v>
      </c>
      <c r="H33" s="27" t="s">
        <v>520</v>
      </c>
      <c r="I33" s="27" t="s">
        <v>37</v>
      </c>
      <c r="J33" s="27"/>
      <c r="K33" s="27"/>
      <c r="L33" s="27"/>
      <c r="M33" s="27"/>
      <c r="N33" s="109">
        <f t="shared" si="0"/>
        <v>0</v>
      </c>
      <c r="O33" s="110">
        <v>9</v>
      </c>
      <c r="P33" s="8"/>
      <c r="S33" s="10"/>
      <c r="AO33" s="10"/>
    </row>
    <row r="34" spans="1:41" ht="24.95" customHeight="1">
      <c r="A34" s="22" t="s">
        <v>619</v>
      </c>
      <c r="B34" s="25" t="s">
        <v>60</v>
      </c>
      <c r="C34" s="22" t="s">
        <v>113</v>
      </c>
      <c r="D34" s="25" t="s">
        <v>45</v>
      </c>
      <c r="E34" s="25"/>
      <c r="F34" s="26">
        <v>7088</v>
      </c>
      <c r="G34" s="26">
        <v>550</v>
      </c>
      <c r="H34" s="27" t="s">
        <v>55</v>
      </c>
      <c r="I34" s="27" t="s">
        <v>56</v>
      </c>
      <c r="J34" s="27"/>
      <c r="K34" s="27"/>
      <c r="L34" s="27"/>
      <c r="M34" s="27"/>
      <c r="N34" s="109">
        <f t="shared" si="0"/>
        <v>6538</v>
      </c>
      <c r="O34" s="26">
        <v>550</v>
      </c>
      <c r="P34" s="8"/>
      <c r="S34" s="10"/>
      <c r="AO34" s="10"/>
    </row>
    <row r="35" spans="1:41" ht="24.95" customHeight="1">
      <c r="A35" s="22" t="s">
        <v>618</v>
      </c>
      <c r="B35" s="25" t="s">
        <v>60</v>
      </c>
      <c r="C35" s="22" t="s">
        <v>114</v>
      </c>
      <c r="D35" s="25" t="s">
        <v>1</v>
      </c>
      <c r="E35" s="25"/>
      <c r="F35" s="26">
        <v>384</v>
      </c>
      <c r="G35" s="26">
        <v>6</v>
      </c>
      <c r="H35" s="27" t="s">
        <v>115</v>
      </c>
      <c r="I35" s="27" t="s">
        <v>116</v>
      </c>
      <c r="J35" s="27"/>
      <c r="K35" s="27"/>
      <c r="L35" s="27"/>
      <c r="M35" s="27"/>
      <c r="N35" s="109">
        <f t="shared" si="0"/>
        <v>378</v>
      </c>
      <c r="O35" s="26">
        <v>6</v>
      </c>
      <c r="P35" s="8"/>
      <c r="S35" s="10"/>
      <c r="AO35" s="10"/>
    </row>
    <row r="36" spans="1:41" ht="24.95" customHeight="1">
      <c r="A36" s="22" t="s">
        <v>617</v>
      </c>
      <c r="B36" s="25" t="s">
        <v>60</v>
      </c>
      <c r="C36" s="22" t="s">
        <v>117</v>
      </c>
      <c r="D36" s="25" t="s">
        <v>48</v>
      </c>
      <c r="E36" s="25"/>
      <c r="F36" s="26">
        <v>389</v>
      </c>
      <c r="G36" s="26">
        <v>7</v>
      </c>
      <c r="H36" s="27" t="s">
        <v>118</v>
      </c>
      <c r="I36" s="27" t="s">
        <v>119</v>
      </c>
      <c r="J36" s="27"/>
      <c r="K36" s="27"/>
      <c r="L36" s="27"/>
      <c r="M36" s="27"/>
      <c r="N36" s="109">
        <f t="shared" si="0"/>
        <v>382</v>
      </c>
      <c r="O36" s="26">
        <v>7</v>
      </c>
      <c r="P36" s="8"/>
      <c r="S36" s="10"/>
      <c r="AO36" s="10"/>
    </row>
    <row r="37" spans="1:41" ht="24.95" customHeight="1">
      <c r="A37" s="22" t="s">
        <v>616</v>
      </c>
      <c r="B37" s="25" t="s">
        <v>60</v>
      </c>
      <c r="C37" s="22" t="s">
        <v>120</v>
      </c>
      <c r="D37" s="25" t="s">
        <v>1</v>
      </c>
      <c r="E37" s="25"/>
      <c r="F37" s="26">
        <v>638</v>
      </c>
      <c r="G37" s="26">
        <v>76</v>
      </c>
      <c r="H37" s="27" t="s">
        <v>121</v>
      </c>
      <c r="I37" s="33" t="s">
        <v>122</v>
      </c>
      <c r="J37" s="27"/>
      <c r="K37" s="27"/>
      <c r="L37" s="27"/>
      <c r="M37" s="27"/>
      <c r="N37" s="109">
        <f t="shared" si="0"/>
        <v>562</v>
      </c>
      <c r="O37" s="26">
        <v>76</v>
      </c>
      <c r="P37" s="8"/>
      <c r="S37" s="10"/>
      <c r="AO37" s="10"/>
    </row>
    <row r="38" spans="1:41" ht="24.95" customHeight="1">
      <c r="A38" s="22" t="s">
        <v>615</v>
      </c>
      <c r="B38" s="25" t="s">
        <v>60</v>
      </c>
      <c r="C38" s="22" t="s">
        <v>123</v>
      </c>
      <c r="D38" s="25" t="s">
        <v>1</v>
      </c>
      <c r="E38" s="25"/>
      <c r="F38" s="26">
        <v>997</v>
      </c>
      <c r="G38" s="26">
        <v>106</v>
      </c>
      <c r="H38" s="27" t="s">
        <v>69</v>
      </c>
      <c r="I38" s="27">
        <v>588</v>
      </c>
      <c r="J38" s="27"/>
      <c r="K38" s="27"/>
      <c r="L38" s="27"/>
      <c r="M38" s="27"/>
      <c r="N38" s="109">
        <f t="shared" si="0"/>
        <v>891</v>
      </c>
      <c r="O38" s="26">
        <v>106</v>
      </c>
      <c r="P38" s="8"/>
      <c r="S38" s="10"/>
      <c r="AO38" s="10"/>
    </row>
    <row r="39" spans="1:41" ht="24.95" customHeight="1">
      <c r="A39" s="22" t="s">
        <v>614</v>
      </c>
      <c r="B39" s="25" t="s">
        <v>60</v>
      </c>
      <c r="C39" s="22" t="s">
        <v>124</v>
      </c>
      <c r="D39" s="25" t="s">
        <v>1</v>
      </c>
      <c r="E39" s="25"/>
      <c r="F39" s="26">
        <v>3751</v>
      </c>
      <c r="G39" s="26">
        <v>133</v>
      </c>
      <c r="H39" s="27" t="s">
        <v>69</v>
      </c>
      <c r="I39" s="27" t="s">
        <v>125</v>
      </c>
      <c r="J39" s="27"/>
      <c r="K39" s="27"/>
      <c r="L39" s="27"/>
      <c r="M39" s="27"/>
      <c r="N39" s="109">
        <f t="shared" si="0"/>
        <v>3618</v>
      </c>
      <c r="O39" s="26">
        <v>133</v>
      </c>
      <c r="P39" s="8"/>
      <c r="S39" s="10"/>
      <c r="AO39" s="10"/>
    </row>
    <row r="40" spans="1:41" ht="24.95" customHeight="1">
      <c r="A40" s="22" t="s">
        <v>613</v>
      </c>
      <c r="B40" s="25" t="s">
        <v>60</v>
      </c>
      <c r="C40" s="22" t="s">
        <v>126</v>
      </c>
      <c r="D40" s="25" t="s">
        <v>1</v>
      </c>
      <c r="E40" s="25"/>
      <c r="F40" s="26">
        <v>674</v>
      </c>
      <c r="G40" s="26">
        <v>76</v>
      </c>
      <c r="H40" s="27" t="s">
        <v>127</v>
      </c>
      <c r="I40" s="27">
        <v>588</v>
      </c>
      <c r="J40" s="27"/>
      <c r="K40" s="27"/>
      <c r="L40" s="27"/>
      <c r="M40" s="27"/>
      <c r="N40" s="109">
        <f t="shared" si="0"/>
        <v>598</v>
      </c>
      <c r="O40" s="26">
        <v>76</v>
      </c>
      <c r="P40" s="8"/>
      <c r="S40" s="10"/>
      <c r="AO40" s="10"/>
    </row>
    <row r="41" spans="1:41" ht="24.95" customHeight="1">
      <c r="A41" s="22" t="s">
        <v>612</v>
      </c>
      <c r="B41" s="25" t="s">
        <v>60</v>
      </c>
      <c r="C41" s="22" t="s">
        <v>128</v>
      </c>
      <c r="D41" s="25" t="s">
        <v>45</v>
      </c>
      <c r="E41" s="25"/>
      <c r="F41" s="26">
        <v>1330</v>
      </c>
      <c r="G41" s="26">
        <v>164</v>
      </c>
      <c r="H41" s="27" t="s">
        <v>55</v>
      </c>
      <c r="I41" s="27" t="s">
        <v>56</v>
      </c>
      <c r="J41" s="27"/>
      <c r="K41" s="27"/>
      <c r="L41" s="27"/>
      <c r="M41" s="27"/>
      <c r="N41" s="109">
        <f t="shared" si="0"/>
        <v>1166</v>
      </c>
      <c r="O41" s="26">
        <v>164</v>
      </c>
      <c r="P41" s="8"/>
      <c r="S41" s="10"/>
      <c r="AO41" s="10"/>
    </row>
    <row r="42" spans="1:41" ht="24.95" customHeight="1">
      <c r="A42" s="22" t="s">
        <v>611</v>
      </c>
      <c r="B42" s="25" t="s">
        <v>60</v>
      </c>
      <c r="C42" s="22" t="s">
        <v>129</v>
      </c>
      <c r="D42" s="25" t="s">
        <v>45</v>
      </c>
      <c r="E42" s="25"/>
      <c r="F42" s="26">
        <v>56</v>
      </c>
      <c r="G42" s="26">
        <v>56</v>
      </c>
      <c r="H42" s="27" t="s">
        <v>55</v>
      </c>
      <c r="I42" s="27" t="s">
        <v>54</v>
      </c>
      <c r="J42" s="27"/>
      <c r="K42" s="27"/>
      <c r="L42" s="27"/>
      <c r="M42" s="27"/>
      <c r="N42" s="109">
        <f t="shared" si="0"/>
        <v>0</v>
      </c>
      <c r="O42" s="110">
        <v>57</v>
      </c>
      <c r="P42" s="8"/>
      <c r="S42" s="10"/>
      <c r="AO42" s="10"/>
    </row>
    <row r="43" spans="1:41" ht="24.95" customHeight="1">
      <c r="A43" s="22" t="s">
        <v>610</v>
      </c>
      <c r="B43" s="25" t="s">
        <v>60</v>
      </c>
      <c r="C43" s="22" t="s">
        <v>130</v>
      </c>
      <c r="D43" s="25" t="s">
        <v>131</v>
      </c>
      <c r="E43" s="25"/>
      <c r="F43" s="26">
        <v>1835</v>
      </c>
      <c r="G43" s="26">
        <v>110</v>
      </c>
      <c r="H43" s="27" t="s">
        <v>69</v>
      </c>
      <c r="I43" s="27">
        <v>588</v>
      </c>
      <c r="J43" s="27"/>
      <c r="K43" s="27"/>
      <c r="L43" s="27"/>
      <c r="M43" s="27"/>
      <c r="N43" s="109">
        <f t="shared" si="0"/>
        <v>1725</v>
      </c>
      <c r="O43" s="26">
        <v>110</v>
      </c>
      <c r="P43" s="8"/>
      <c r="S43" s="10"/>
      <c r="AO43" s="10"/>
    </row>
    <row r="44" spans="1:41" ht="24.95" customHeight="1">
      <c r="A44" s="22" t="s">
        <v>609</v>
      </c>
      <c r="B44" s="25" t="s">
        <v>60</v>
      </c>
      <c r="C44" s="22" t="s">
        <v>132</v>
      </c>
      <c r="D44" s="25" t="s">
        <v>46</v>
      </c>
      <c r="E44" s="25"/>
      <c r="F44" s="26">
        <v>1674</v>
      </c>
      <c r="G44" s="26">
        <v>117</v>
      </c>
      <c r="H44" s="27" t="s">
        <v>55</v>
      </c>
      <c r="I44" s="27" t="s">
        <v>53</v>
      </c>
      <c r="J44" s="27"/>
      <c r="K44" s="27"/>
      <c r="L44" s="27"/>
      <c r="M44" s="27"/>
      <c r="N44" s="109">
        <f t="shared" si="0"/>
        <v>1557</v>
      </c>
      <c r="O44" s="26">
        <v>117</v>
      </c>
      <c r="P44" s="8"/>
      <c r="S44" s="10"/>
      <c r="AO44" s="10"/>
    </row>
    <row r="45" spans="1:41" ht="24.95" customHeight="1">
      <c r="A45" s="22" t="s">
        <v>608</v>
      </c>
      <c r="B45" s="25" t="s">
        <v>60</v>
      </c>
      <c r="C45" s="22" t="s">
        <v>133</v>
      </c>
      <c r="D45" s="25" t="s">
        <v>45</v>
      </c>
      <c r="E45" s="25"/>
      <c r="F45" s="26">
        <v>387</v>
      </c>
      <c r="G45" s="26">
        <v>155</v>
      </c>
      <c r="H45" s="27" t="s">
        <v>55</v>
      </c>
      <c r="I45" s="27" t="s">
        <v>56</v>
      </c>
      <c r="J45" s="27"/>
      <c r="K45" s="27"/>
      <c r="L45" s="27"/>
      <c r="M45" s="27"/>
      <c r="N45" s="109">
        <f t="shared" si="0"/>
        <v>232</v>
      </c>
      <c r="O45" s="26">
        <v>155</v>
      </c>
      <c r="P45" s="8"/>
    </row>
    <row r="46" spans="1:41" ht="24.95" customHeight="1">
      <c r="A46" s="22" t="s">
        <v>607</v>
      </c>
      <c r="B46" s="25" t="s">
        <v>60</v>
      </c>
      <c r="C46" s="22" t="s">
        <v>134</v>
      </c>
      <c r="D46" s="25" t="s">
        <v>48</v>
      </c>
      <c r="E46" s="25"/>
      <c r="F46" s="26">
        <v>552</v>
      </c>
      <c r="G46" s="26">
        <v>96</v>
      </c>
      <c r="H46" s="27" t="s">
        <v>135</v>
      </c>
      <c r="I46" s="27" t="s">
        <v>136</v>
      </c>
      <c r="J46" s="27"/>
      <c r="K46" s="27"/>
      <c r="L46" s="27"/>
      <c r="M46" s="27"/>
      <c r="N46" s="109">
        <f t="shared" si="0"/>
        <v>456</v>
      </c>
      <c r="O46" s="26">
        <v>96</v>
      </c>
      <c r="P46" s="8"/>
    </row>
    <row r="47" spans="1:41" ht="24.95" customHeight="1">
      <c r="A47" s="22" t="s">
        <v>606</v>
      </c>
      <c r="B47" s="25" t="s">
        <v>60</v>
      </c>
      <c r="C47" s="22" t="s">
        <v>137</v>
      </c>
      <c r="D47" s="25" t="s">
        <v>1</v>
      </c>
      <c r="E47" s="25"/>
      <c r="F47" s="26">
        <v>2282</v>
      </c>
      <c r="G47" s="26">
        <v>228</v>
      </c>
      <c r="H47" s="27" t="s">
        <v>138</v>
      </c>
      <c r="I47" s="27" t="s">
        <v>139</v>
      </c>
      <c r="J47" s="27"/>
      <c r="K47" s="27"/>
      <c r="L47" s="27"/>
      <c r="M47" s="27"/>
      <c r="N47" s="109">
        <f t="shared" si="0"/>
        <v>2054</v>
      </c>
      <c r="O47" s="26">
        <v>228</v>
      </c>
      <c r="P47" s="8"/>
    </row>
    <row r="48" spans="1:41" ht="24.95" customHeight="1">
      <c r="A48" s="22" t="s">
        <v>605</v>
      </c>
      <c r="B48" s="25" t="s">
        <v>60</v>
      </c>
      <c r="C48" s="22" t="s">
        <v>140</v>
      </c>
      <c r="D48" s="25" t="s">
        <v>1</v>
      </c>
      <c r="E48" s="25"/>
      <c r="F48" s="26">
        <v>168</v>
      </c>
      <c r="G48" s="26">
        <v>35</v>
      </c>
      <c r="H48" s="27" t="s">
        <v>138</v>
      </c>
      <c r="I48" s="27" t="s">
        <v>141</v>
      </c>
      <c r="J48" s="27"/>
      <c r="K48" s="27"/>
      <c r="L48" s="27"/>
      <c r="M48" s="27"/>
      <c r="N48" s="109">
        <f t="shared" si="0"/>
        <v>133</v>
      </c>
      <c r="O48" s="26">
        <v>35</v>
      </c>
      <c r="P48" s="8"/>
    </row>
    <row r="49" spans="1:16" ht="24.95" customHeight="1">
      <c r="A49" s="22" t="s">
        <v>604</v>
      </c>
      <c r="B49" s="25" t="s">
        <v>60</v>
      </c>
      <c r="C49" s="22" t="s">
        <v>142</v>
      </c>
      <c r="D49" s="25" t="s">
        <v>48</v>
      </c>
      <c r="E49" s="25"/>
      <c r="F49" s="26">
        <v>41</v>
      </c>
      <c r="G49" s="26">
        <v>26</v>
      </c>
      <c r="H49" s="27" t="s">
        <v>479</v>
      </c>
      <c r="I49" s="27" t="s">
        <v>477</v>
      </c>
      <c r="J49" s="27"/>
      <c r="K49" s="27"/>
      <c r="L49" s="27"/>
      <c r="M49" s="27"/>
      <c r="N49" s="109">
        <f t="shared" si="0"/>
        <v>15</v>
      </c>
      <c r="O49" s="26">
        <v>26</v>
      </c>
      <c r="P49" s="8"/>
    </row>
    <row r="50" spans="1:16" ht="24.95" customHeight="1">
      <c r="A50" s="22" t="s">
        <v>603</v>
      </c>
      <c r="B50" s="25" t="s">
        <v>60</v>
      </c>
      <c r="C50" s="22" t="s">
        <v>143</v>
      </c>
      <c r="D50" s="25" t="s">
        <v>45</v>
      </c>
      <c r="E50" s="25"/>
      <c r="F50" s="26">
        <v>334</v>
      </c>
      <c r="G50" s="26">
        <v>319</v>
      </c>
      <c r="H50" s="27" t="s">
        <v>55</v>
      </c>
      <c r="I50" s="27" t="s">
        <v>54</v>
      </c>
      <c r="J50" s="27"/>
      <c r="K50" s="27"/>
      <c r="L50" s="27"/>
      <c r="M50" s="27"/>
      <c r="N50" s="109">
        <f t="shared" si="0"/>
        <v>15</v>
      </c>
      <c r="O50" s="26">
        <v>319</v>
      </c>
      <c r="P50" s="8"/>
    </row>
    <row r="51" spans="1:16" ht="24.95" customHeight="1">
      <c r="A51" s="22" t="s">
        <v>602</v>
      </c>
      <c r="B51" s="25" t="s">
        <v>60</v>
      </c>
      <c r="C51" s="22" t="s">
        <v>144</v>
      </c>
      <c r="D51" s="25" t="s">
        <v>48</v>
      </c>
      <c r="E51" s="25"/>
      <c r="F51" s="26">
        <v>663</v>
      </c>
      <c r="G51" s="26">
        <v>17</v>
      </c>
      <c r="H51" s="27" t="s">
        <v>69</v>
      </c>
      <c r="I51" s="27" t="s">
        <v>125</v>
      </c>
      <c r="J51" s="27"/>
      <c r="K51" s="27"/>
      <c r="L51" s="27"/>
      <c r="M51" s="27"/>
      <c r="N51" s="109">
        <f t="shared" si="0"/>
        <v>646</v>
      </c>
      <c r="O51" s="26">
        <v>17</v>
      </c>
      <c r="P51" s="8"/>
    </row>
    <row r="52" spans="1:16" ht="24.95" customHeight="1">
      <c r="A52" s="22" t="s">
        <v>601</v>
      </c>
      <c r="B52" s="25" t="s">
        <v>60</v>
      </c>
      <c r="C52" s="22" t="s">
        <v>145</v>
      </c>
      <c r="D52" s="25" t="s">
        <v>46</v>
      </c>
      <c r="E52" s="25"/>
      <c r="F52" s="26">
        <v>112</v>
      </c>
      <c r="G52" s="26">
        <v>52</v>
      </c>
      <c r="H52" s="27" t="s">
        <v>55</v>
      </c>
      <c r="I52" s="27" t="s">
        <v>53</v>
      </c>
      <c r="J52" s="27"/>
      <c r="K52" s="27"/>
      <c r="L52" s="27"/>
      <c r="M52" s="27"/>
      <c r="N52" s="109">
        <f t="shared" si="0"/>
        <v>60</v>
      </c>
      <c r="O52" s="26">
        <v>52</v>
      </c>
      <c r="P52" s="8"/>
    </row>
    <row r="53" spans="1:16" ht="24.95" customHeight="1">
      <c r="A53" s="22" t="s">
        <v>600</v>
      </c>
      <c r="B53" s="25" t="s">
        <v>60</v>
      </c>
      <c r="C53" s="22" t="s">
        <v>146</v>
      </c>
      <c r="D53" s="25" t="s">
        <v>1</v>
      </c>
      <c r="E53" s="25"/>
      <c r="F53" s="26">
        <v>43</v>
      </c>
      <c r="G53" s="26">
        <v>9</v>
      </c>
      <c r="H53" s="27" t="s">
        <v>518</v>
      </c>
      <c r="I53" s="27" t="s">
        <v>477</v>
      </c>
      <c r="J53" s="27"/>
      <c r="K53" s="27"/>
      <c r="L53" s="27"/>
      <c r="M53" s="27"/>
      <c r="N53" s="109">
        <f t="shared" si="0"/>
        <v>34</v>
      </c>
      <c r="O53" s="26">
        <v>9</v>
      </c>
      <c r="P53" s="8"/>
    </row>
    <row r="54" spans="1:16" ht="24.95" customHeight="1">
      <c r="A54" s="22" t="s">
        <v>599</v>
      </c>
      <c r="B54" s="25" t="s">
        <v>60</v>
      </c>
      <c r="C54" s="22" t="s">
        <v>147</v>
      </c>
      <c r="D54" s="25" t="s">
        <v>1</v>
      </c>
      <c r="E54" s="25"/>
      <c r="F54" s="26">
        <v>4323</v>
      </c>
      <c r="G54" s="26">
        <v>62</v>
      </c>
      <c r="H54" s="27" t="s">
        <v>148</v>
      </c>
      <c r="I54" s="33" t="s">
        <v>149</v>
      </c>
      <c r="J54" s="27"/>
      <c r="K54" s="27"/>
      <c r="L54" s="27"/>
      <c r="M54" s="27"/>
      <c r="N54" s="109">
        <f t="shared" si="0"/>
        <v>4261</v>
      </c>
      <c r="O54" s="26">
        <v>62</v>
      </c>
      <c r="P54" s="8"/>
    </row>
    <row r="55" spans="1:16" ht="24.95" customHeight="1">
      <c r="A55" s="22" t="s">
        <v>598</v>
      </c>
      <c r="B55" s="25" t="s">
        <v>60</v>
      </c>
      <c r="C55" s="22" t="s">
        <v>150</v>
      </c>
      <c r="D55" s="25" t="s">
        <v>1</v>
      </c>
      <c r="E55" s="25"/>
      <c r="F55" s="26">
        <v>3076</v>
      </c>
      <c r="G55" s="26">
        <v>141</v>
      </c>
      <c r="H55" s="27" t="s">
        <v>151</v>
      </c>
      <c r="I55" s="27" t="s">
        <v>152</v>
      </c>
      <c r="J55" s="27"/>
      <c r="K55" s="27"/>
      <c r="L55" s="27"/>
      <c r="M55" s="27"/>
      <c r="N55" s="109">
        <f t="shared" si="0"/>
        <v>2935</v>
      </c>
      <c r="O55" s="26">
        <v>141</v>
      </c>
      <c r="P55" s="8"/>
    </row>
    <row r="56" spans="1:16" ht="24.95" customHeight="1">
      <c r="A56" s="22" t="s">
        <v>597</v>
      </c>
      <c r="B56" s="25" t="s">
        <v>60</v>
      </c>
      <c r="C56" s="22" t="s">
        <v>153</v>
      </c>
      <c r="D56" s="25" t="s">
        <v>45</v>
      </c>
      <c r="E56" s="25"/>
      <c r="F56" s="26">
        <v>1453</v>
      </c>
      <c r="G56" s="26">
        <v>1440</v>
      </c>
      <c r="H56" s="27" t="s">
        <v>55</v>
      </c>
      <c r="I56" s="27" t="s">
        <v>54</v>
      </c>
      <c r="J56" s="27"/>
      <c r="K56" s="27"/>
      <c r="L56" s="27"/>
      <c r="M56" s="27"/>
      <c r="N56" s="109">
        <f t="shared" si="0"/>
        <v>13</v>
      </c>
      <c r="O56" s="26">
        <v>1440</v>
      </c>
      <c r="P56" s="8"/>
    </row>
    <row r="57" spans="1:16" ht="24.95" customHeight="1">
      <c r="A57" s="22" t="s">
        <v>596</v>
      </c>
      <c r="B57" s="25" t="s">
        <v>60</v>
      </c>
      <c r="C57" s="22" t="s">
        <v>154</v>
      </c>
      <c r="D57" s="25" t="s">
        <v>1</v>
      </c>
      <c r="E57" s="25"/>
      <c r="F57" s="26">
        <v>205</v>
      </c>
      <c r="G57" s="26">
        <v>145</v>
      </c>
      <c r="H57" s="27" t="s">
        <v>479</v>
      </c>
      <c r="I57" s="27" t="s">
        <v>477</v>
      </c>
      <c r="J57" s="27"/>
      <c r="K57" s="27"/>
      <c r="L57" s="27"/>
      <c r="M57" s="27"/>
      <c r="N57" s="109">
        <f t="shared" si="0"/>
        <v>60</v>
      </c>
      <c r="O57" s="26">
        <v>145</v>
      </c>
      <c r="P57" s="8"/>
    </row>
    <row r="58" spans="1:16" ht="24.95" customHeight="1">
      <c r="A58" s="22" t="s">
        <v>595</v>
      </c>
      <c r="B58" s="25" t="s">
        <v>60</v>
      </c>
      <c r="C58" s="22" t="s">
        <v>155</v>
      </c>
      <c r="D58" s="25" t="s">
        <v>1</v>
      </c>
      <c r="E58" s="25"/>
      <c r="F58" s="26">
        <v>853</v>
      </c>
      <c r="G58" s="26">
        <v>106</v>
      </c>
      <c r="H58" s="27" t="s">
        <v>156</v>
      </c>
      <c r="I58" s="27" t="s">
        <v>157</v>
      </c>
      <c r="J58" s="27"/>
      <c r="K58" s="27"/>
      <c r="L58" s="27"/>
      <c r="M58" s="27"/>
      <c r="N58" s="109">
        <f t="shared" si="0"/>
        <v>747</v>
      </c>
      <c r="O58" s="26">
        <v>106</v>
      </c>
      <c r="P58" s="8"/>
    </row>
    <row r="59" spans="1:16" ht="24.95" customHeight="1">
      <c r="A59" s="22" t="s">
        <v>594</v>
      </c>
      <c r="B59" s="25" t="s">
        <v>60</v>
      </c>
      <c r="C59" s="22" t="s">
        <v>158</v>
      </c>
      <c r="D59" s="25" t="s">
        <v>1</v>
      </c>
      <c r="E59" s="25"/>
      <c r="F59" s="26">
        <v>466</v>
      </c>
      <c r="G59" s="26">
        <v>193</v>
      </c>
      <c r="H59" s="27" t="s">
        <v>159</v>
      </c>
      <c r="I59" s="27" t="s">
        <v>160</v>
      </c>
      <c r="J59" s="27"/>
      <c r="K59" s="27"/>
      <c r="L59" s="27"/>
      <c r="M59" s="27"/>
      <c r="N59" s="109">
        <f t="shared" si="0"/>
        <v>273</v>
      </c>
      <c r="O59" s="26">
        <v>193</v>
      </c>
      <c r="P59" s="8"/>
    </row>
    <row r="60" spans="1:16" ht="24.95" customHeight="1">
      <c r="A60" s="22" t="s">
        <v>593</v>
      </c>
      <c r="B60" s="25" t="s">
        <v>60</v>
      </c>
      <c r="C60" s="22" t="s">
        <v>161</v>
      </c>
      <c r="D60" s="25" t="s">
        <v>1</v>
      </c>
      <c r="E60" s="25"/>
      <c r="F60" s="26">
        <v>1981</v>
      </c>
      <c r="G60" s="26">
        <v>433</v>
      </c>
      <c r="H60" s="27" t="s">
        <v>162</v>
      </c>
      <c r="I60" s="27" t="s">
        <v>163</v>
      </c>
      <c r="J60" s="27"/>
      <c r="K60" s="27"/>
      <c r="L60" s="27"/>
      <c r="M60" s="27"/>
      <c r="N60" s="109">
        <f t="shared" si="0"/>
        <v>1548</v>
      </c>
      <c r="O60" s="26">
        <v>433</v>
      </c>
      <c r="P60" s="8"/>
    </row>
    <row r="61" spans="1:16" ht="24.95" customHeight="1">
      <c r="A61" s="22" t="s">
        <v>592</v>
      </c>
      <c r="B61" s="25" t="s">
        <v>60</v>
      </c>
      <c r="C61" s="22" t="s">
        <v>164</v>
      </c>
      <c r="D61" s="25" t="s">
        <v>1</v>
      </c>
      <c r="E61" s="25"/>
      <c r="F61" s="26">
        <v>4819</v>
      </c>
      <c r="G61" s="26">
        <v>263</v>
      </c>
      <c r="H61" s="27" t="s">
        <v>165</v>
      </c>
      <c r="I61" s="27" t="s">
        <v>166</v>
      </c>
      <c r="J61" s="27"/>
      <c r="K61" s="27"/>
      <c r="L61" s="27"/>
      <c r="M61" s="27"/>
      <c r="N61" s="109">
        <f t="shared" si="0"/>
        <v>4556</v>
      </c>
      <c r="O61" s="26">
        <v>263</v>
      </c>
      <c r="P61" s="8"/>
    </row>
    <row r="62" spans="1:16" ht="24.95" customHeight="1">
      <c r="A62" s="22" t="s">
        <v>591</v>
      </c>
      <c r="B62" s="25" t="s">
        <v>60</v>
      </c>
      <c r="C62" s="22" t="s">
        <v>167</v>
      </c>
      <c r="D62" s="25" t="s">
        <v>45</v>
      </c>
      <c r="E62" s="25"/>
      <c r="F62" s="26">
        <v>3621</v>
      </c>
      <c r="G62" s="26">
        <v>3621</v>
      </c>
      <c r="H62" s="27" t="s">
        <v>520</v>
      </c>
      <c r="I62" s="27" t="s">
        <v>168</v>
      </c>
      <c r="J62" s="27"/>
      <c r="K62" s="27"/>
      <c r="L62" s="27"/>
      <c r="M62" s="27"/>
      <c r="N62" s="109">
        <f t="shared" si="0"/>
        <v>0</v>
      </c>
      <c r="O62" s="110">
        <v>3705</v>
      </c>
      <c r="P62" s="8"/>
    </row>
    <row r="63" spans="1:16" ht="24.95" customHeight="1">
      <c r="A63" s="22" t="s">
        <v>590</v>
      </c>
      <c r="B63" s="25" t="s">
        <v>60</v>
      </c>
      <c r="C63" s="22" t="s">
        <v>169</v>
      </c>
      <c r="D63" s="25" t="s">
        <v>1</v>
      </c>
      <c r="E63" s="25"/>
      <c r="F63" s="26">
        <v>1129</v>
      </c>
      <c r="G63" s="26">
        <v>128</v>
      </c>
      <c r="H63" s="27" t="s">
        <v>170</v>
      </c>
      <c r="I63" s="27">
        <v>573</v>
      </c>
      <c r="J63" s="27"/>
      <c r="K63" s="27"/>
      <c r="L63" s="27"/>
      <c r="M63" s="27"/>
      <c r="N63" s="109">
        <f t="shared" si="0"/>
        <v>1001</v>
      </c>
      <c r="O63" s="26">
        <v>128</v>
      </c>
      <c r="P63" s="8"/>
    </row>
    <row r="64" spans="1:16" ht="24.95" customHeight="1">
      <c r="A64" s="22" t="s">
        <v>589</v>
      </c>
      <c r="B64" s="25" t="s">
        <v>60</v>
      </c>
      <c r="C64" s="22" t="s">
        <v>171</v>
      </c>
      <c r="D64" s="25" t="s">
        <v>1</v>
      </c>
      <c r="E64" s="25"/>
      <c r="F64" s="26">
        <v>2456</v>
      </c>
      <c r="G64" s="26">
        <v>163</v>
      </c>
      <c r="H64" s="27" t="s">
        <v>172</v>
      </c>
      <c r="I64" s="27" t="s">
        <v>173</v>
      </c>
      <c r="J64" s="27"/>
      <c r="K64" s="27"/>
      <c r="L64" s="27"/>
      <c r="M64" s="27"/>
      <c r="N64" s="109">
        <f t="shared" si="0"/>
        <v>2293</v>
      </c>
      <c r="O64" s="26">
        <v>163</v>
      </c>
      <c r="P64" s="8"/>
    </row>
    <row r="65" spans="1:16" ht="24.95" customHeight="1">
      <c r="A65" s="22" t="s">
        <v>588</v>
      </c>
      <c r="B65" s="25" t="s">
        <v>60</v>
      </c>
      <c r="C65" s="22" t="s">
        <v>174</v>
      </c>
      <c r="D65" s="25" t="s">
        <v>1</v>
      </c>
      <c r="E65" s="25"/>
      <c r="F65" s="26">
        <v>658</v>
      </c>
      <c r="G65" s="26">
        <v>658</v>
      </c>
      <c r="H65" s="27" t="s">
        <v>479</v>
      </c>
      <c r="I65" s="27" t="s">
        <v>477</v>
      </c>
      <c r="J65" s="27"/>
      <c r="K65" s="27"/>
      <c r="L65" s="27"/>
      <c r="M65" s="27"/>
      <c r="N65" s="109">
        <f t="shared" si="0"/>
        <v>0</v>
      </c>
      <c r="O65" s="110">
        <v>666</v>
      </c>
      <c r="P65" s="8"/>
    </row>
    <row r="66" spans="1:16" ht="24.95" customHeight="1">
      <c r="A66" s="22" t="s">
        <v>587</v>
      </c>
      <c r="B66" s="25" t="s">
        <v>60</v>
      </c>
      <c r="C66" s="22" t="s">
        <v>175</v>
      </c>
      <c r="D66" s="25" t="s">
        <v>1</v>
      </c>
      <c r="E66" s="25"/>
      <c r="F66" s="26">
        <v>231</v>
      </c>
      <c r="G66" s="26">
        <v>53</v>
      </c>
      <c r="H66" s="27" t="s">
        <v>479</v>
      </c>
      <c r="I66" s="27" t="s">
        <v>477</v>
      </c>
      <c r="J66" s="27"/>
      <c r="K66" s="27"/>
      <c r="L66" s="27"/>
      <c r="M66" s="27"/>
      <c r="N66" s="109">
        <f t="shared" si="0"/>
        <v>178</v>
      </c>
      <c r="O66" s="26">
        <v>53</v>
      </c>
      <c r="P66" s="8"/>
    </row>
    <row r="67" spans="1:16" ht="24.95" customHeight="1">
      <c r="A67" s="22" t="s">
        <v>586</v>
      </c>
      <c r="B67" s="25" t="s">
        <v>60</v>
      </c>
      <c r="C67" s="22" t="s">
        <v>176</v>
      </c>
      <c r="D67" s="25" t="s">
        <v>49</v>
      </c>
      <c r="E67" s="25"/>
      <c r="F67" s="26">
        <v>1240</v>
      </c>
      <c r="G67" s="26">
        <v>329</v>
      </c>
      <c r="H67" s="27" t="s">
        <v>55</v>
      </c>
      <c r="I67" s="27" t="s">
        <v>53</v>
      </c>
      <c r="J67" s="27"/>
      <c r="K67" s="27"/>
      <c r="L67" s="27"/>
      <c r="M67" s="27"/>
      <c r="N67" s="109">
        <f t="shared" si="0"/>
        <v>911</v>
      </c>
      <c r="O67" s="26">
        <v>329</v>
      </c>
      <c r="P67" s="8"/>
    </row>
    <row r="68" spans="1:16" ht="24.95" customHeight="1">
      <c r="A68" s="22" t="s">
        <v>585</v>
      </c>
      <c r="B68" s="25" t="s">
        <v>60</v>
      </c>
      <c r="C68" s="22" t="s">
        <v>177</v>
      </c>
      <c r="D68" s="25" t="s">
        <v>49</v>
      </c>
      <c r="E68" s="25"/>
      <c r="F68" s="26">
        <v>820</v>
      </c>
      <c r="G68" s="26">
        <v>35</v>
      </c>
      <c r="H68" s="27" t="s">
        <v>55</v>
      </c>
      <c r="I68" s="27" t="s">
        <v>53</v>
      </c>
      <c r="J68" s="27"/>
      <c r="K68" s="27"/>
      <c r="L68" s="27"/>
      <c r="M68" s="27"/>
      <c r="N68" s="109">
        <f t="shared" si="0"/>
        <v>785</v>
      </c>
      <c r="O68" s="26">
        <v>35</v>
      </c>
      <c r="P68" s="8"/>
    </row>
    <row r="69" spans="1:16" ht="24.95" customHeight="1">
      <c r="A69" s="22" t="s">
        <v>584</v>
      </c>
      <c r="B69" s="25" t="s">
        <v>60</v>
      </c>
      <c r="C69" s="22" t="s">
        <v>178</v>
      </c>
      <c r="D69" s="25" t="s">
        <v>45</v>
      </c>
      <c r="E69" s="25"/>
      <c r="F69" s="26">
        <v>3</v>
      </c>
      <c r="G69" s="26">
        <v>2</v>
      </c>
      <c r="H69" s="27" t="s">
        <v>520</v>
      </c>
      <c r="I69" s="27" t="s">
        <v>37</v>
      </c>
      <c r="J69" s="27"/>
      <c r="K69" s="27"/>
      <c r="L69" s="27"/>
      <c r="M69" s="27"/>
      <c r="N69" s="109">
        <f t="shared" ref="N69:N132" si="17">F69-G69</f>
        <v>1</v>
      </c>
      <c r="O69" s="26">
        <v>2</v>
      </c>
      <c r="P69" s="8"/>
    </row>
    <row r="70" spans="1:16" ht="24.95" customHeight="1">
      <c r="A70" s="22" t="s">
        <v>583</v>
      </c>
      <c r="B70" s="25" t="s">
        <v>60</v>
      </c>
      <c r="C70" s="22" t="s">
        <v>179</v>
      </c>
      <c r="D70" s="25" t="s">
        <v>45</v>
      </c>
      <c r="E70" s="25"/>
      <c r="F70" s="26">
        <v>70</v>
      </c>
      <c r="G70" s="26">
        <v>8</v>
      </c>
      <c r="H70" s="27" t="s">
        <v>520</v>
      </c>
      <c r="I70" s="27" t="s">
        <v>37</v>
      </c>
      <c r="J70" s="27"/>
      <c r="K70" s="27"/>
      <c r="L70" s="27"/>
      <c r="M70" s="27"/>
      <c r="N70" s="109">
        <f t="shared" si="17"/>
        <v>62</v>
      </c>
      <c r="O70" s="26">
        <v>8</v>
      </c>
      <c r="P70" s="8"/>
    </row>
    <row r="71" spans="1:16" ht="24.95" customHeight="1">
      <c r="A71" s="22" t="s">
        <v>582</v>
      </c>
      <c r="B71" s="25" t="s">
        <v>60</v>
      </c>
      <c r="C71" s="22" t="s">
        <v>180</v>
      </c>
      <c r="D71" s="25" t="s">
        <v>49</v>
      </c>
      <c r="E71" s="25"/>
      <c r="F71" s="26">
        <v>260</v>
      </c>
      <c r="G71" s="26">
        <v>241</v>
      </c>
      <c r="H71" s="27" t="s">
        <v>55</v>
      </c>
      <c r="I71" s="27" t="s">
        <v>53</v>
      </c>
      <c r="J71" s="27"/>
      <c r="K71" s="27"/>
      <c r="L71" s="27"/>
      <c r="M71" s="27"/>
      <c r="N71" s="109">
        <f t="shared" si="17"/>
        <v>19</v>
      </c>
      <c r="O71" s="26">
        <v>241</v>
      </c>
      <c r="P71" s="8"/>
    </row>
    <row r="72" spans="1:16" ht="24.95" customHeight="1">
      <c r="A72" s="22" t="s">
        <v>581</v>
      </c>
      <c r="B72" s="25" t="s">
        <v>60</v>
      </c>
      <c r="C72" s="22" t="s">
        <v>181</v>
      </c>
      <c r="D72" s="25" t="s">
        <v>46</v>
      </c>
      <c r="E72" s="25"/>
      <c r="F72" s="26">
        <v>941</v>
      </c>
      <c r="G72" s="26">
        <v>11</v>
      </c>
      <c r="H72" s="27" t="s">
        <v>479</v>
      </c>
      <c r="I72" s="27" t="s">
        <v>478</v>
      </c>
      <c r="J72" s="27"/>
      <c r="K72" s="27"/>
      <c r="L72" s="27"/>
      <c r="M72" s="27"/>
      <c r="N72" s="109">
        <f t="shared" si="17"/>
        <v>930</v>
      </c>
      <c r="O72" s="26">
        <v>11</v>
      </c>
      <c r="P72" s="8"/>
    </row>
    <row r="73" spans="1:16" ht="24.95" customHeight="1">
      <c r="A73" s="22" t="s">
        <v>580</v>
      </c>
      <c r="B73" s="25" t="s">
        <v>60</v>
      </c>
      <c r="C73" s="22" t="s">
        <v>182</v>
      </c>
      <c r="D73" s="25" t="s">
        <v>1</v>
      </c>
      <c r="E73" s="25"/>
      <c r="F73" s="26">
        <v>567</v>
      </c>
      <c r="G73" s="26">
        <v>65</v>
      </c>
      <c r="H73" s="27" t="s">
        <v>151</v>
      </c>
      <c r="I73" s="27">
        <v>287</v>
      </c>
      <c r="J73" s="27"/>
      <c r="K73" s="27"/>
      <c r="L73" s="27"/>
      <c r="M73" s="27"/>
      <c r="N73" s="109">
        <f t="shared" si="17"/>
        <v>502</v>
      </c>
      <c r="O73" s="26">
        <v>65</v>
      </c>
      <c r="P73" s="8"/>
    </row>
    <row r="74" spans="1:16" ht="24.95" customHeight="1">
      <c r="A74" s="22" t="s">
        <v>579</v>
      </c>
      <c r="B74" s="25" t="s">
        <v>60</v>
      </c>
      <c r="C74" s="22" t="s">
        <v>183</v>
      </c>
      <c r="D74" s="25" t="s">
        <v>45</v>
      </c>
      <c r="E74" s="25"/>
      <c r="F74" s="26">
        <v>85</v>
      </c>
      <c r="G74" s="26">
        <v>65</v>
      </c>
      <c r="H74" s="27" t="s">
        <v>520</v>
      </c>
      <c r="I74" s="27" t="s">
        <v>168</v>
      </c>
      <c r="J74" s="27"/>
      <c r="K74" s="27"/>
      <c r="L74" s="27"/>
      <c r="M74" s="27"/>
      <c r="N74" s="109">
        <f t="shared" si="17"/>
        <v>20</v>
      </c>
      <c r="O74" s="26">
        <v>65</v>
      </c>
      <c r="P74" s="8"/>
    </row>
    <row r="75" spans="1:16" ht="24.95" customHeight="1">
      <c r="A75" s="22" t="s">
        <v>578</v>
      </c>
      <c r="B75" s="25" t="s">
        <v>60</v>
      </c>
      <c r="C75" s="22" t="s">
        <v>184</v>
      </c>
      <c r="D75" s="25" t="s">
        <v>45</v>
      </c>
      <c r="E75" s="25"/>
      <c r="F75" s="26">
        <v>79</v>
      </c>
      <c r="G75" s="26">
        <v>46</v>
      </c>
      <c r="H75" s="27" t="s">
        <v>520</v>
      </c>
      <c r="I75" s="27" t="s">
        <v>168</v>
      </c>
      <c r="J75" s="27"/>
      <c r="K75" s="27"/>
      <c r="L75" s="27"/>
      <c r="M75" s="27"/>
      <c r="N75" s="109">
        <f t="shared" si="17"/>
        <v>33</v>
      </c>
      <c r="O75" s="26">
        <v>46</v>
      </c>
      <c r="P75" s="8"/>
    </row>
    <row r="76" spans="1:16" ht="24.95" customHeight="1">
      <c r="A76" s="22" t="s">
        <v>577</v>
      </c>
      <c r="B76" s="25" t="s">
        <v>60</v>
      </c>
      <c r="C76" s="22" t="s">
        <v>185</v>
      </c>
      <c r="D76" s="25" t="s">
        <v>45</v>
      </c>
      <c r="E76" s="25"/>
      <c r="F76" s="26">
        <v>17</v>
      </c>
      <c r="G76" s="26">
        <v>17</v>
      </c>
      <c r="H76" s="27" t="s">
        <v>520</v>
      </c>
      <c r="I76" s="27" t="s">
        <v>186</v>
      </c>
      <c r="J76" s="27"/>
      <c r="K76" s="27"/>
      <c r="L76" s="27"/>
      <c r="M76" s="27"/>
      <c r="N76" s="109">
        <f t="shared" si="17"/>
        <v>0</v>
      </c>
      <c r="O76" s="110">
        <v>18</v>
      </c>
      <c r="P76" s="8"/>
    </row>
    <row r="77" spans="1:16" ht="24.95" customHeight="1">
      <c r="A77" s="22" t="s">
        <v>576</v>
      </c>
      <c r="B77" s="25" t="s">
        <v>60</v>
      </c>
      <c r="C77" s="22" t="s">
        <v>187</v>
      </c>
      <c r="D77" s="25" t="s">
        <v>45</v>
      </c>
      <c r="E77" s="25"/>
      <c r="F77" s="26">
        <v>31</v>
      </c>
      <c r="G77" s="26">
        <v>28</v>
      </c>
      <c r="H77" s="27" t="s">
        <v>520</v>
      </c>
      <c r="I77" s="27" t="s">
        <v>168</v>
      </c>
      <c r="J77" s="27"/>
      <c r="K77" s="27"/>
      <c r="L77" s="27"/>
      <c r="M77" s="27"/>
      <c r="N77" s="109">
        <f t="shared" si="17"/>
        <v>3</v>
      </c>
      <c r="O77" s="26">
        <v>28</v>
      </c>
      <c r="P77" s="8"/>
    </row>
    <row r="78" spans="1:16" ht="24.95" customHeight="1">
      <c r="A78" s="22" t="s">
        <v>575</v>
      </c>
      <c r="B78" s="25" t="s">
        <v>60</v>
      </c>
      <c r="C78" s="22" t="s">
        <v>188</v>
      </c>
      <c r="D78" s="25" t="s">
        <v>45</v>
      </c>
      <c r="E78" s="25"/>
      <c r="F78" s="26">
        <v>28</v>
      </c>
      <c r="G78" s="26">
        <v>28</v>
      </c>
      <c r="H78" s="27" t="s">
        <v>520</v>
      </c>
      <c r="I78" s="27" t="s">
        <v>168</v>
      </c>
      <c r="J78" s="27"/>
      <c r="K78" s="27"/>
      <c r="L78" s="27"/>
      <c r="M78" s="27"/>
      <c r="N78" s="109">
        <f t="shared" si="17"/>
        <v>0</v>
      </c>
      <c r="O78" s="110">
        <v>29</v>
      </c>
      <c r="P78" s="8"/>
    </row>
    <row r="79" spans="1:16" ht="24.95" customHeight="1">
      <c r="A79" s="22" t="s">
        <v>574</v>
      </c>
      <c r="B79" s="25" t="s">
        <v>60</v>
      </c>
      <c r="C79" s="22" t="s">
        <v>189</v>
      </c>
      <c r="D79" s="25" t="s">
        <v>45</v>
      </c>
      <c r="E79" s="25"/>
      <c r="F79" s="26">
        <v>476</v>
      </c>
      <c r="G79" s="26">
        <v>436</v>
      </c>
      <c r="H79" s="27" t="s">
        <v>520</v>
      </c>
      <c r="I79" s="27" t="s">
        <v>168</v>
      </c>
      <c r="J79" s="27"/>
      <c r="K79" s="27"/>
      <c r="L79" s="27"/>
      <c r="M79" s="27"/>
      <c r="N79" s="109">
        <f t="shared" si="17"/>
        <v>40</v>
      </c>
      <c r="O79" s="26">
        <v>436</v>
      </c>
      <c r="P79" s="8"/>
    </row>
    <row r="80" spans="1:16" ht="24.95" customHeight="1">
      <c r="A80" s="22" t="s">
        <v>573</v>
      </c>
      <c r="B80" s="25" t="s">
        <v>60</v>
      </c>
      <c r="C80" s="22" t="s">
        <v>190</v>
      </c>
      <c r="D80" s="25" t="s">
        <v>45</v>
      </c>
      <c r="E80" s="25"/>
      <c r="F80" s="26">
        <v>403</v>
      </c>
      <c r="G80" s="26">
        <v>395</v>
      </c>
      <c r="H80" s="27" t="s">
        <v>55</v>
      </c>
      <c r="I80" s="27" t="s">
        <v>54</v>
      </c>
      <c r="J80" s="27"/>
      <c r="K80" s="27"/>
      <c r="L80" s="27"/>
      <c r="M80" s="27"/>
      <c r="N80" s="109">
        <f t="shared" si="17"/>
        <v>8</v>
      </c>
      <c r="O80" s="26">
        <v>395</v>
      </c>
      <c r="P80" s="8"/>
    </row>
    <row r="81" spans="1:16" ht="24.95" customHeight="1">
      <c r="A81" s="22" t="s">
        <v>572</v>
      </c>
      <c r="B81" s="25" t="s">
        <v>60</v>
      </c>
      <c r="C81" s="22" t="s">
        <v>191</v>
      </c>
      <c r="D81" s="25" t="s">
        <v>131</v>
      </c>
      <c r="E81" s="25"/>
      <c r="F81" s="26">
        <v>70</v>
      </c>
      <c r="G81" s="26">
        <v>33</v>
      </c>
      <c r="H81" s="27" t="s">
        <v>69</v>
      </c>
      <c r="I81" s="27" t="s">
        <v>125</v>
      </c>
      <c r="J81" s="27"/>
      <c r="K81" s="27"/>
      <c r="L81" s="27"/>
      <c r="M81" s="27"/>
      <c r="N81" s="109">
        <f t="shared" si="17"/>
        <v>37</v>
      </c>
      <c r="O81" s="26">
        <v>33</v>
      </c>
      <c r="P81" s="8"/>
    </row>
    <row r="82" spans="1:16" ht="24.95" customHeight="1">
      <c r="A82" s="22" t="s">
        <v>571</v>
      </c>
      <c r="B82" s="25" t="s">
        <v>60</v>
      </c>
      <c r="C82" s="22" t="s">
        <v>192</v>
      </c>
      <c r="D82" s="25" t="s">
        <v>45</v>
      </c>
      <c r="E82" s="25"/>
      <c r="F82" s="26">
        <v>129</v>
      </c>
      <c r="G82" s="26">
        <v>117</v>
      </c>
      <c r="H82" s="27" t="s">
        <v>520</v>
      </c>
      <c r="I82" s="27" t="s">
        <v>168</v>
      </c>
      <c r="J82" s="27"/>
      <c r="K82" s="27"/>
      <c r="L82" s="27"/>
      <c r="M82" s="27"/>
      <c r="N82" s="109">
        <f t="shared" si="17"/>
        <v>12</v>
      </c>
      <c r="O82" s="26">
        <v>117</v>
      </c>
      <c r="P82" s="8"/>
    </row>
    <row r="83" spans="1:16" ht="24.95" customHeight="1">
      <c r="A83" s="22" t="s">
        <v>570</v>
      </c>
      <c r="B83" s="25" t="s">
        <v>60</v>
      </c>
      <c r="C83" s="22" t="s">
        <v>193</v>
      </c>
      <c r="D83" s="25" t="s">
        <v>45</v>
      </c>
      <c r="E83" s="25"/>
      <c r="F83" s="26">
        <v>150</v>
      </c>
      <c r="G83" s="26">
        <v>150</v>
      </c>
      <c r="H83" s="27" t="s">
        <v>520</v>
      </c>
      <c r="I83" s="27" t="s">
        <v>168</v>
      </c>
      <c r="J83" s="27"/>
      <c r="K83" s="27"/>
      <c r="L83" s="27"/>
      <c r="M83" s="27"/>
      <c r="N83" s="109">
        <f t="shared" si="17"/>
        <v>0</v>
      </c>
      <c r="O83" s="110">
        <v>151</v>
      </c>
      <c r="P83" s="8"/>
    </row>
    <row r="84" spans="1:16" ht="24.95" customHeight="1">
      <c r="A84" s="22" t="s">
        <v>569</v>
      </c>
      <c r="B84" s="25" t="s">
        <v>60</v>
      </c>
      <c r="C84" s="22" t="s">
        <v>194</v>
      </c>
      <c r="D84" s="25" t="s">
        <v>45</v>
      </c>
      <c r="E84" s="25"/>
      <c r="F84" s="26">
        <v>147</v>
      </c>
      <c r="G84" s="26">
        <v>143</v>
      </c>
      <c r="H84" s="27" t="s">
        <v>520</v>
      </c>
      <c r="I84" s="27" t="s">
        <v>168</v>
      </c>
      <c r="J84" s="27"/>
      <c r="K84" s="27"/>
      <c r="L84" s="27"/>
      <c r="M84" s="27"/>
      <c r="N84" s="109">
        <f t="shared" si="17"/>
        <v>4</v>
      </c>
      <c r="O84" s="26">
        <v>143</v>
      </c>
      <c r="P84" s="8"/>
    </row>
    <row r="85" spans="1:16" ht="24.95" customHeight="1">
      <c r="A85" s="22" t="s">
        <v>568</v>
      </c>
      <c r="B85" s="25" t="s">
        <v>60</v>
      </c>
      <c r="C85" s="22" t="s">
        <v>195</v>
      </c>
      <c r="D85" s="25" t="s">
        <v>45</v>
      </c>
      <c r="E85" s="25"/>
      <c r="F85" s="26">
        <v>37</v>
      </c>
      <c r="G85" s="26">
        <v>37</v>
      </c>
      <c r="H85" s="27" t="s">
        <v>520</v>
      </c>
      <c r="I85" s="27" t="s">
        <v>168</v>
      </c>
      <c r="J85" s="27"/>
      <c r="K85" s="27"/>
      <c r="L85" s="27"/>
      <c r="M85" s="27"/>
      <c r="N85" s="109">
        <f t="shared" si="17"/>
        <v>0</v>
      </c>
      <c r="O85" s="110">
        <v>40</v>
      </c>
      <c r="P85" s="8"/>
    </row>
    <row r="86" spans="1:16" ht="24.95" customHeight="1">
      <c r="A86" s="22" t="s">
        <v>567</v>
      </c>
      <c r="B86" s="25" t="s">
        <v>60</v>
      </c>
      <c r="C86" s="22" t="s">
        <v>196</v>
      </c>
      <c r="D86" s="25" t="s">
        <v>45</v>
      </c>
      <c r="E86" s="25"/>
      <c r="F86" s="26">
        <v>32</v>
      </c>
      <c r="G86" s="26">
        <v>32</v>
      </c>
      <c r="H86" s="27" t="s">
        <v>520</v>
      </c>
      <c r="I86" s="27" t="s">
        <v>37</v>
      </c>
      <c r="J86" s="27"/>
      <c r="K86" s="27"/>
      <c r="L86" s="27"/>
      <c r="M86" s="27"/>
      <c r="N86" s="109">
        <f t="shared" si="17"/>
        <v>0</v>
      </c>
      <c r="O86" s="26">
        <v>32</v>
      </c>
      <c r="P86" s="8"/>
    </row>
    <row r="87" spans="1:16" ht="24.95" customHeight="1">
      <c r="A87" s="22" t="s">
        <v>566</v>
      </c>
      <c r="B87" s="25" t="s">
        <v>60</v>
      </c>
      <c r="C87" s="22" t="s">
        <v>197</v>
      </c>
      <c r="D87" s="25" t="s">
        <v>45</v>
      </c>
      <c r="E87" s="25"/>
      <c r="F87" s="26">
        <v>86</v>
      </c>
      <c r="G87" s="26">
        <v>72</v>
      </c>
      <c r="H87" s="27" t="s">
        <v>520</v>
      </c>
      <c r="I87" s="27" t="s">
        <v>168</v>
      </c>
      <c r="J87" s="27"/>
      <c r="K87" s="27"/>
      <c r="L87" s="27"/>
      <c r="M87" s="27"/>
      <c r="N87" s="109">
        <f t="shared" si="17"/>
        <v>14</v>
      </c>
      <c r="O87" s="26">
        <v>72</v>
      </c>
      <c r="P87" s="8"/>
    </row>
    <row r="88" spans="1:16" ht="24.95" customHeight="1">
      <c r="A88" s="22" t="s">
        <v>565</v>
      </c>
      <c r="B88" s="25" t="s">
        <v>60</v>
      </c>
      <c r="C88" s="22" t="s">
        <v>198</v>
      </c>
      <c r="D88" s="25" t="s">
        <v>45</v>
      </c>
      <c r="E88" s="25"/>
      <c r="F88" s="26">
        <v>319</v>
      </c>
      <c r="G88" s="26">
        <v>233</v>
      </c>
      <c r="H88" s="27" t="s">
        <v>520</v>
      </c>
      <c r="I88" s="27" t="s">
        <v>168</v>
      </c>
      <c r="J88" s="27"/>
      <c r="K88" s="27"/>
      <c r="L88" s="27"/>
      <c r="M88" s="27"/>
      <c r="N88" s="109">
        <f t="shared" si="17"/>
        <v>86</v>
      </c>
      <c r="O88" s="26">
        <v>233</v>
      </c>
      <c r="P88" s="8"/>
    </row>
    <row r="89" spans="1:16" ht="24.95" customHeight="1">
      <c r="A89" s="22" t="s">
        <v>564</v>
      </c>
      <c r="B89" s="25" t="s">
        <v>60</v>
      </c>
      <c r="C89" s="22" t="s">
        <v>199</v>
      </c>
      <c r="D89" s="25" t="s">
        <v>45</v>
      </c>
      <c r="E89" s="25"/>
      <c r="F89" s="26">
        <v>60</v>
      </c>
      <c r="G89" s="26">
        <v>60</v>
      </c>
      <c r="H89" s="27" t="s">
        <v>520</v>
      </c>
      <c r="I89" s="27" t="s">
        <v>168</v>
      </c>
      <c r="J89" s="27"/>
      <c r="K89" s="27"/>
      <c r="L89" s="27"/>
      <c r="M89" s="27"/>
      <c r="N89" s="109">
        <f t="shared" si="17"/>
        <v>0</v>
      </c>
      <c r="O89" s="26">
        <v>60</v>
      </c>
      <c r="P89" s="8"/>
    </row>
    <row r="90" spans="1:16" ht="24.95" customHeight="1">
      <c r="A90" s="22" t="s">
        <v>563</v>
      </c>
      <c r="B90" s="25" t="s">
        <v>60</v>
      </c>
      <c r="C90" s="22" t="s">
        <v>200</v>
      </c>
      <c r="D90" s="25" t="s">
        <v>45</v>
      </c>
      <c r="E90" s="25"/>
      <c r="F90" s="26">
        <v>207</v>
      </c>
      <c r="G90" s="26">
        <v>207</v>
      </c>
      <c r="H90" s="27" t="s">
        <v>520</v>
      </c>
      <c r="I90" s="27" t="s">
        <v>168</v>
      </c>
      <c r="J90" s="27"/>
      <c r="K90" s="27"/>
      <c r="L90" s="27"/>
      <c r="M90" s="27"/>
      <c r="N90" s="109">
        <f t="shared" si="17"/>
        <v>0</v>
      </c>
      <c r="O90" s="110">
        <v>210</v>
      </c>
      <c r="P90" s="8"/>
    </row>
    <row r="91" spans="1:16" ht="24.95" customHeight="1">
      <c r="A91" s="22" t="s">
        <v>562</v>
      </c>
      <c r="B91" s="25" t="s">
        <v>60</v>
      </c>
      <c r="C91" s="22" t="s">
        <v>201</v>
      </c>
      <c r="D91" s="25" t="s">
        <v>45</v>
      </c>
      <c r="E91" s="25"/>
      <c r="F91" s="26">
        <v>82</v>
      </c>
      <c r="G91" s="26">
        <v>82</v>
      </c>
      <c r="H91" s="27" t="s">
        <v>520</v>
      </c>
      <c r="I91" s="27" t="s">
        <v>168</v>
      </c>
      <c r="J91" s="27"/>
      <c r="K91" s="27"/>
      <c r="L91" s="27"/>
      <c r="M91" s="27"/>
      <c r="N91" s="109">
        <f t="shared" si="17"/>
        <v>0</v>
      </c>
      <c r="O91" s="110">
        <v>84</v>
      </c>
      <c r="P91" s="8"/>
    </row>
    <row r="92" spans="1:16" ht="24.95" customHeight="1">
      <c r="A92" s="22" t="s">
        <v>561</v>
      </c>
      <c r="B92" s="25" t="s">
        <v>60</v>
      </c>
      <c r="C92" s="22" t="s">
        <v>202</v>
      </c>
      <c r="D92" s="25" t="s">
        <v>45</v>
      </c>
      <c r="E92" s="25"/>
      <c r="F92" s="26">
        <v>70</v>
      </c>
      <c r="G92" s="26">
        <v>70</v>
      </c>
      <c r="H92" s="27" t="s">
        <v>520</v>
      </c>
      <c r="I92" s="27" t="s">
        <v>168</v>
      </c>
      <c r="J92" s="27"/>
      <c r="K92" s="27"/>
      <c r="L92" s="27"/>
      <c r="M92" s="27"/>
      <c r="N92" s="109">
        <f t="shared" si="17"/>
        <v>0</v>
      </c>
      <c r="O92" s="110">
        <v>82</v>
      </c>
      <c r="P92" s="8"/>
    </row>
    <row r="93" spans="1:16" ht="24.95" customHeight="1">
      <c r="A93" s="22" t="s">
        <v>560</v>
      </c>
      <c r="B93" s="25" t="s">
        <v>60</v>
      </c>
      <c r="C93" s="22" t="s">
        <v>203</v>
      </c>
      <c r="D93" s="25" t="s">
        <v>45</v>
      </c>
      <c r="E93" s="25"/>
      <c r="F93" s="26">
        <v>7</v>
      </c>
      <c r="G93" s="26">
        <v>7</v>
      </c>
      <c r="H93" s="27" t="s">
        <v>520</v>
      </c>
      <c r="I93" s="27" t="s">
        <v>168</v>
      </c>
      <c r="J93" s="27"/>
      <c r="K93" s="27"/>
      <c r="L93" s="27"/>
      <c r="M93" s="27"/>
      <c r="N93" s="109">
        <f t="shared" si="17"/>
        <v>0</v>
      </c>
      <c r="O93" s="110">
        <v>8</v>
      </c>
      <c r="P93" s="8"/>
    </row>
    <row r="94" spans="1:16" ht="24.95" customHeight="1">
      <c r="A94" s="22" t="s">
        <v>559</v>
      </c>
      <c r="B94" s="25" t="s">
        <v>60</v>
      </c>
      <c r="C94" s="22" t="s">
        <v>204</v>
      </c>
      <c r="D94" s="25" t="s">
        <v>51</v>
      </c>
      <c r="E94" s="25"/>
      <c r="F94" s="26">
        <v>730</v>
      </c>
      <c r="G94" s="26">
        <v>730</v>
      </c>
      <c r="H94" s="27" t="s">
        <v>55</v>
      </c>
      <c r="I94" s="27" t="s">
        <v>53</v>
      </c>
      <c r="J94" s="27"/>
      <c r="K94" s="27"/>
      <c r="L94" s="27"/>
      <c r="M94" s="27"/>
      <c r="N94" s="109">
        <f t="shared" si="17"/>
        <v>0</v>
      </c>
      <c r="O94" s="110">
        <v>733</v>
      </c>
      <c r="P94" s="8"/>
    </row>
    <row r="95" spans="1:16" ht="24.95" customHeight="1">
      <c r="A95" s="22" t="s">
        <v>558</v>
      </c>
      <c r="B95" s="25" t="s">
        <v>60</v>
      </c>
      <c r="C95" s="22" t="s">
        <v>205</v>
      </c>
      <c r="D95" s="25" t="s">
        <v>51</v>
      </c>
      <c r="E95" s="25"/>
      <c r="F95" s="26">
        <v>79</v>
      </c>
      <c r="G95" s="26">
        <v>79</v>
      </c>
      <c r="H95" s="27" t="s">
        <v>55</v>
      </c>
      <c r="I95" s="27" t="s">
        <v>53</v>
      </c>
      <c r="J95" s="27"/>
      <c r="K95" s="27"/>
      <c r="L95" s="27"/>
      <c r="M95" s="27"/>
      <c r="N95" s="109">
        <f t="shared" si="17"/>
        <v>0</v>
      </c>
      <c r="O95" s="26">
        <v>79</v>
      </c>
      <c r="P95" s="8"/>
    </row>
    <row r="96" spans="1:16" ht="24.95" customHeight="1">
      <c r="A96" s="22" t="s">
        <v>557</v>
      </c>
      <c r="B96" s="25" t="s">
        <v>60</v>
      </c>
      <c r="C96" s="22" t="s">
        <v>206</v>
      </c>
      <c r="D96" s="25" t="s">
        <v>45</v>
      </c>
      <c r="E96" s="25"/>
      <c r="F96" s="26">
        <v>40</v>
      </c>
      <c r="G96" s="26">
        <v>40</v>
      </c>
      <c r="H96" s="27" t="s">
        <v>520</v>
      </c>
      <c r="I96" s="27" t="s">
        <v>168</v>
      </c>
      <c r="J96" s="27"/>
      <c r="K96" s="27"/>
      <c r="L96" s="27"/>
      <c r="M96" s="27"/>
      <c r="N96" s="109">
        <f t="shared" si="17"/>
        <v>0</v>
      </c>
      <c r="O96" s="26">
        <v>40</v>
      </c>
      <c r="P96" s="8"/>
    </row>
    <row r="97" spans="1:16" ht="24.95" customHeight="1">
      <c r="A97" s="22" t="s">
        <v>556</v>
      </c>
      <c r="B97" s="25" t="s">
        <v>60</v>
      </c>
      <c r="C97" s="22" t="s">
        <v>207</v>
      </c>
      <c r="D97" s="25" t="s">
        <v>45</v>
      </c>
      <c r="E97" s="25"/>
      <c r="F97" s="26">
        <v>9</v>
      </c>
      <c r="G97" s="26">
        <v>6</v>
      </c>
      <c r="H97" s="27" t="s">
        <v>520</v>
      </c>
      <c r="I97" s="27" t="s">
        <v>37</v>
      </c>
      <c r="J97" s="27"/>
      <c r="K97" s="27"/>
      <c r="L97" s="27"/>
      <c r="M97" s="27"/>
      <c r="N97" s="109">
        <f t="shared" si="17"/>
        <v>3</v>
      </c>
      <c r="O97" s="26">
        <v>6</v>
      </c>
      <c r="P97" s="8"/>
    </row>
    <row r="98" spans="1:16" ht="24.95" customHeight="1">
      <c r="A98" s="22" t="s">
        <v>555</v>
      </c>
      <c r="B98" s="25" t="s">
        <v>60</v>
      </c>
      <c r="C98" s="22" t="s">
        <v>208</v>
      </c>
      <c r="D98" s="25" t="s">
        <v>49</v>
      </c>
      <c r="E98" s="25"/>
      <c r="F98" s="26">
        <v>78</v>
      </c>
      <c r="G98" s="26">
        <v>74</v>
      </c>
      <c r="H98" s="27" t="s">
        <v>55</v>
      </c>
      <c r="I98" s="27" t="s">
        <v>53</v>
      </c>
      <c r="J98" s="27"/>
      <c r="K98" s="27"/>
      <c r="L98" s="27"/>
      <c r="M98" s="27"/>
      <c r="N98" s="109">
        <f t="shared" si="17"/>
        <v>4</v>
      </c>
      <c r="O98" s="26">
        <v>74</v>
      </c>
      <c r="P98" s="8"/>
    </row>
    <row r="99" spans="1:16" ht="24.95" customHeight="1">
      <c r="A99" s="22" t="s">
        <v>554</v>
      </c>
      <c r="B99" s="25" t="s">
        <v>60</v>
      </c>
      <c r="C99" s="22" t="s">
        <v>209</v>
      </c>
      <c r="D99" s="25" t="s">
        <v>45</v>
      </c>
      <c r="E99" s="25"/>
      <c r="F99" s="26">
        <v>30</v>
      </c>
      <c r="G99" s="26">
        <v>27</v>
      </c>
      <c r="H99" s="27" t="s">
        <v>520</v>
      </c>
      <c r="I99" s="27" t="s">
        <v>168</v>
      </c>
      <c r="J99" s="27"/>
      <c r="K99" s="27"/>
      <c r="L99" s="27"/>
      <c r="M99" s="27"/>
      <c r="N99" s="109">
        <f t="shared" si="17"/>
        <v>3</v>
      </c>
      <c r="O99" s="26">
        <v>27</v>
      </c>
      <c r="P99" s="8"/>
    </row>
    <row r="100" spans="1:16" ht="24.95" customHeight="1">
      <c r="A100" s="22" t="s">
        <v>553</v>
      </c>
      <c r="B100" s="25" t="s">
        <v>60</v>
      </c>
      <c r="C100" s="22" t="s">
        <v>210</v>
      </c>
      <c r="D100" s="25" t="s">
        <v>45</v>
      </c>
      <c r="E100" s="25"/>
      <c r="F100" s="26">
        <v>9</v>
      </c>
      <c r="G100" s="26">
        <v>8</v>
      </c>
      <c r="H100" s="27" t="s">
        <v>520</v>
      </c>
      <c r="I100" s="27" t="s">
        <v>37</v>
      </c>
      <c r="J100" s="27"/>
      <c r="K100" s="27"/>
      <c r="L100" s="27"/>
      <c r="M100" s="27"/>
      <c r="N100" s="109">
        <f t="shared" si="17"/>
        <v>1</v>
      </c>
      <c r="O100" s="26">
        <v>8</v>
      </c>
      <c r="P100" s="8"/>
    </row>
    <row r="101" spans="1:16" ht="24.95" customHeight="1">
      <c r="A101" s="22" t="s">
        <v>552</v>
      </c>
      <c r="B101" s="25" t="s">
        <v>60</v>
      </c>
      <c r="C101" s="22" t="s">
        <v>211</v>
      </c>
      <c r="D101" s="25" t="s">
        <v>46</v>
      </c>
      <c r="E101" s="25"/>
      <c r="F101" s="26">
        <v>22</v>
      </c>
      <c r="G101" s="26">
        <v>1</v>
      </c>
      <c r="H101" s="27" t="s">
        <v>135</v>
      </c>
      <c r="I101" s="27" t="s">
        <v>136</v>
      </c>
      <c r="J101" s="27"/>
      <c r="K101" s="27"/>
      <c r="L101" s="27"/>
      <c r="M101" s="27"/>
      <c r="N101" s="109">
        <f t="shared" si="17"/>
        <v>21</v>
      </c>
      <c r="O101" s="26">
        <v>1</v>
      </c>
      <c r="P101" s="8"/>
    </row>
    <row r="102" spans="1:16" ht="24.95" customHeight="1">
      <c r="A102" s="22" t="s">
        <v>551</v>
      </c>
      <c r="B102" s="25" t="s">
        <v>60</v>
      </c>
      <c r="C102" s="22" t="s">
        <v>212</v>
      </c>
      <c r="D102" s="25" t="s">
        <v>45</v>
      </c>
      <c r="E102" s="25"/>
      <c r="F102" s="26">
        <v>19808</v>
      </c>
      <c r="G102" s="26">
        <v>111</v>
      </c>
      <c r="H102" s="27" t="s">
        <v>55</v>
      </c>
      <c r="I102" s="27" t="s">
        <v>54</v>
      </c>
      <c r="J102" s="27"/>
      <c r="K102" s="27"/>
      <c r="L102" s="27"/>
      <c r="M102" s="27"/>
      <c r="N102" s="109">
        <f t="shared" si="17"/>
        <v>19697</v>
      </c>
      <c r="O102" s="26">
        <v>111</v>
      </c>
      <c r="P102" s="8"/>
    </row>
    <row r="103" spans="1:16" ht="24.95" customHeight="1">
      <c r="A103" s="22" t="s">
        <v>550</v>
      </c>
      <c r="B103" s="25" t="s">
        <v>60</v>
      </c>
      <c r="C103" s="22" t="s">
        <v>213</v>
      </c>
      <c r="D103" s="25" t="s">
        <v>46</v>
      </c>
      <c r="E103" s="25"/>
      <c r="F103" s="26">
        <v>5503</v>
      </c>
      <c r="G103" s="26">
        <v>730</v>
      </c>
      <c r="H103" s="27" t="s">
        <v>55</v>
      </c>
      <c r="I103" s="27" t="s">
        <v>53</v>
      </c>
      <c r="J103" s="27"/>
      <c r="K103" s="27"/>
      <c r="L103" s="27"/>
      <c r="M103" s="27"/>
      <c r="N103" s="109">
        <f t="shared" si="17"/>
        <v>4773</v>
      </c>
      <c r="O103" s="26">
        <v>730</v>
      </c>
      <c r="P103" s="8"/>
    </row>
    <row r="104" spans="1:16" ht="24.95" customHeight="1">
      <c r="A104" s="22" t="s">
        <v>214</v>
      </c>
      <c r="B104" s="25" t="s">
        <v>60</v>
      </c>
      <c r="C104" s="22" t="s">
        <v>215</v>
      </c>
      <c r="D104" s="25" t="s">
        <v>46</v>
      </c>
      <c r="E104" s="25"/>
      <c r="F104" s="26">
        <v>35</v>
      </c>
      <c r="G104" s="26">
        <v>35</v>
      </c>
      <c r="H104" s="27" t="s">
        <v>55</v>
      </c>
      <c r="I104" s="27" t="s">
        <v>53</v>
      </c>
      <c r="J104" s="27"/>
      <c r="K104" s="27"/>
      <c r="L104" s="27"/>
      <c r="M104" s="27"/>
      <c r="N104" s="109">
        <f t="shared" si="17"/>
        <v>0</v>
      </c>
      <c r="O104" s="26">
        <v>35</v>
      </c>
      <c r="P104" s="8"/>
    </row>
    <row r="105" spans="1:16" ht="24.95" customHeight="1">
      <c r="A105" s="22" t="s">
        <v>216</v>
      </c>
      <c r="B105" s="25" t="s">
        <v>60</v>
      </c>
      <c r="C105" s="22" t="s">
        <v>217</v>
      </c>
      <c r="D105" s="25" t="s">
        <v>1</v>
      </c>
      <c r="E105" s="25"/>
      <c r="F105" s="26">
        <v>2773</v>
      </c>
      <c r="G105" s="26">
        <v>119</v>
      </c>
      <c r="H105" s="27" t="s">
        <v>218</v>
      </c>
      <c r="I105" s="27" t="s">
        <v>219</v>
      </c>
      <c r="J105" s="27"/>
      <c r="K105" s="27"/>
      <c r="L105" s="27"/>
      <c r="M105" s="27"/>
      <c r="N105" s="109">
        <f t="shared" si="17"/>
        <v>2654</v>
      </c>
      <c r="O105" s="26">
        <v>119</v>
      </c>
      <c r="P105" s="8"/>
    </row>
    <row r="106" spans="1:16" ht="24.95" customHeight="1">
      <c r="A106" s="22" t="s">
        <v>220</v>
      </c>
      <c r="B106" s="25" t="s">
        <v>60</v>
      </c>
      <c r="C106" s="22" t="s">
        <v>221</v>
      </c>
      <c r="D106" s="25" t="s">
        <v>46</v>
      </c>
      <c r="E106" s="25"/>
      <c r="F106" s="26">
        <v>451</v>
      </c>
      <c r="G106" s="26">
        <v>102</v>
      </c>
      <c r="H106" s="27" t="s">
        <v>55</v>
      </c>
      <c r="I106" s="27" t="s">
        <v>53</v>
      </c>
      <c r="J106" s="27"/>
      <c r="K106" s="27"/>
      <c r="L106" s="27"/>
      <c r="M106" s="27"/>
      <c r="N106" s="109">
        <f t="shared" si="17"/>
        <v>349</v>
      </c>
      <c r="O106" s="26">
        <v>102</v>
      </c>
      <c r="P106" s="8"/>
    </row>
    <row r="107" spans="1:16" ht="24.95" customHeight="1">
      <c r="A107" s="22" t="s">
        <v>222</v>
      </c>
      <c r="B107" s="25" t="s">
        <v>60</v>
      </c>
      <c r="C107" s="22" t="s">
        <v>223</v>
      </c>
      <c r="D107" s="25" t="s">
        <v>46</v>
      </c>
      <c r="E107" s="25"/>
      <c r="F107" s="26">
        <v>2009</v>
      </c>
      <c r="G107" s="26">
        <v>271</v>
      </c>
      <c r="H107" s="27" t="s">
        <v>55</v>
      </c>
      <c r="I107" s="27" t="s">
        <v>53</v>
      </c>
      <c r="J107" s="27"/>
      <c r="K107" s="27"/>
      <c r="L107" s="27"/>
      <c r="M107" s="27"/>
      <c r="N107" s="109">
        <f t="shared" si="17"/>
        <v>1738</v>
      </c>
      <c r="O107" s="26">
        <v>271</v>
      </c>
      <c r="P107" s="8"/>
    </row>
    <row r="108" spans="1:16" ht="24.95" customHeight="1">
      <c r="A108" s="22" t="s">
        <v>224</v>
      </c>
      <c r="B108" s="25" t="s">
        <v>60</v>
      </c>
      <c r="C108" s="22" t="s">
        <v>225</v>
      </c>
      <c r="D108" s="25" t="s">
        <v>46</v>
      </c>
      <c r="E108" s="25"/>
      <c r="F108" s="26">
        <v>2650</v>
      </c>
      <c r="G108" s="26">
        <v>29</v>
      </c>
      <c r="H108" s="27" t="s">
        <v>55</v>
      </c>
      <c r="I108" s="27" t="s">
        <v>53</v>
      </c>
      <c r="J108" s="27"/>
      <c r="K108" s="27"/>
      <c r="L108" s="27"/>
      <c r="M108" s="27"/>
      <c r="N108" s="109">
        <f t="shared" si="17"/>
        <v>2621</v>
      </c>
      <c r="O108" s="26">
        <v>29</v>
      </c>
      <c r="P108" s="8"/>
    </row>
    <row r="109" spans="1:16" ht="24.95" customHeight="1">
      <c r="A109" s="22" t="s">
        <v>226</v>
      </c>
      <c r="B109" s="25" t="s">
        <v>60</v>
      </c>
      <c r="C109" s="22" t="s">
        <v>227</v>
      </c>
      <c r="D109" s="25" t="s">
        <v>1</v>
      </c>
      <c r="E109" s="25"/>
      <c r="F109" s="26">
        <v>1290</v>
      </c>
      <c r="G109" s="26">
        <v>98</v>
      </c>
      <c r="H109" s="27" t="s">
        <v>530</v>
      </c>
      <c r="I109" s="27" t="s">
        <v>122</v>
      </c>
      <c r="J109" s="27"/>
      <c r="K109" s="27"/>
      <c r="L109" s="27"/>
      <c r="M109" s="27"/>
      <c r="N109" s="109">
        <f t="shared" si="17"/>
        <v>1192</v>
      </c>
      <c r="O109" s="26">
        <v>98</v>
      </c>
      <c r="P109" s="8"/>
    </row>
    <row r="110" spans="1:16" ht="24.95" customHeight="1">
      <c r="A110" s="22" t="s">
        <v>228</v>
      </c>
      <c r="B110" s="25" t="s">
        <v>60</v>
      </c>
      <c r="C110" s="22" t="s">
        <v>229</v>
      </c>
      <c r="D110" s="25" t="s">
        <v>45</v>
      </c>
      <c r="E110" s="25"/>
      <c r="F110" s="26">
        <v>175</v>
      </c>
      <c r="G110" s="26">
        <v>175</v>
      </c>
      <c r="H110" s="27" t="s">
        <v>520</v>
      </c>
      <c r="I110" s="27" t="s">
        <v>230</v>
      </c>
      <c r="J110" s="27"/>
      <c r="K110" s="27"/>
      <c r="L110" s="27"/>
      <c r="M110" s="27"/>
      <c r="N110" s="109">
        <f t="shared" si="17"/>
        <v>0</v>
      </c>
      <c r="O110" s="110">
        <v>179</v>
      </c>
      <c r="P110" s="8"/>
    </row>
    <row r="111" spans="1:16" ht="24.95" customHeight="1">
      <c r="A111" s="22" t="s">
        <v>231</v>
      </c>
      <c r="B111" s="25" t="s">
        <v>60</v>
      </c>
      <c r="C111" s="22" t="s">
        <v>232</v>
      </c>
      <c r="D111" s="25" t="s">
        <v>1</v>
      </c>
      <c r="E111" s="25"/>
      <c r="F111" s="26">
        <v>50</v>
      </c>
      <c r="G111" s="26">
        <v>50</v>
      </c>
      <c r="H111" s="27" t="s">
        <v>520</v>
      </c>
      <c r="I111" s="27" t="s">
        <v>230</v>
      </c>
      <c r="J111" s="27"/>
      <c r="K111" s="27"/>
      <c r="L111" s="27"/>
      <c r="M111" s="27"/>
      <c r="N111" s="109">
        <f t="shared" si="17"/>
        <v>0</v>
      </c>
      <c r="O111" s="110">
        <v>58</v>
      </c>
      <c r="P111" s="8"/>
    </row>
    <row r="112" spans="1:16" ht="24.95" customHeight="1">
      <c r="A112" s="22" t="s">
        <v>233</v>
      </c>
      <c r="B112" s="25" t="s">
        <v>60</v>
      </c>
      <c r="C112" s="22" t="s">
        <v>234</v>
      </c>
      <c r="D112" s="25" t="s">
        <v>45</v>
      </c>
      <c r="E112" s="25"/>
      <c r="F112" s="26">
        <v>168</v>
      </c>
      <c r="G112" s="26">
        <v>159</v>
      </c>
      <c r="H112" s="27" t="s">
        <v>520</v>
      </c>
      <c r="I112" s="27" t="s">
        <v>37</v>
      </c>
      <c r="J112" s="27"/>
      <c r="K112" s="27"/>
      <c r="L112" s="27"/>
      <c r="M112" s="27"/>
      <c r="N112" s="109">
        <f t="shared" si="17"/>
        <v>9</v>
      </c>
      <c r="O112" s="26">
        <v>159</v>
      </c>
      <c r="P112" s="8"/>
    </row>
    <row r="113" spans="1:16" ht="24.95" customHeight="1">
      <c r="A113" s="22" t="s">
        <v>235</v>
      </c>
      <c r="B113" s="25" t="s">
        <v>60</v>
      </c>
      <c r="C113" s="22" t="s">
        <v>236</v>
      </c>
      <c r="D113" s="25" t="s">
        <v>46</v>
      </c>
      <c r="E113" s="25"/>
      <c r="F113" s="26">
        <v>1390</v>
      </c>
      <c r="G113" s="26">
        <v>7</v>
      </c>
      <c r="H113" s="27" t="s">
        <v>479</v>
      </c>
      <c r="I113" s="27" t="s">
        <v>478</v>
      </c>
      <c r="J113" s="27"/>
      <c r="K113" s="27"/>
      <c r="L113" s="27"/>
      <c r="M113" s="27"/>
      <c r="N113" s="109">
        <f t="shared" si="17"/>
        <v>1383</v>
      </c>
      <c r="O113" s="26">
        <v>7</v>
      </c>
      <c r="P113" s="8"/>
    </row>
    <row r="114" spans="1:16" ht="24.95" customHeight="1">
      <c r="A114" s="22" t="s">
        <v>237</v>
      </c>
      <c r="B114" s="25" t="s">
        <v>60</v>
      </c>
      <c r="C114" s="22" t="s">
        <v>238</v>
      </c>
      <c r="D114" s="25" t="s">
        <v>1</v>
      </c>
      <c r="E114" s="25"/>
      <c r="F114" s="26">
        <v>1669</v>
      </c>
      <c r="G114" s="26">
        <v>104</v>
      </c>
      <c r="H114" s="27" t="s">
        <v>239</v>
      </c>
      <c r="I114" s="27">
        <v>905</v>
      </c>
      <c r="J114" s="27"/>
      <c r="K114" s="27"/>
      <c r="L114" s="27"/>
      <c r="M114" s="27"/>
      <c r="N114" s="109">
        <f t="shared" si="17"/>
        <v>1565</v>
      </c>
      <c r="O114" s="26">
        <v>104</v>
      </c>
      <c r="P114" s="8"/>
    </row>
    <row r="115" spans="1:16" ht="24.95" customHeight="1">
      <c r="A115" s="22" t="s">
        <v>240</v>
      </c>
      <c r="B115" s="25" t="s">
        <v>60</v>
      </c>
      <c r="C115" s="22" t="s">
        <v>241</v>
      </c>
      <c r="D115" s="25" t="s">
        <v>50</v>
      </c>
      <c r="E115" s="25"/>
      <c r="F115" s="26">
        <v>331</v>
      </c>
      <c r="G115" s="26">
        <v>108</v>
      </c>
      <c r="H115" s="27" t="s">
        <v>55</v>
      </c>
      <c r="I115" s="27" t="s">
        <v>57</v>
      </c>
      <c r="J115" s="27"/>
      <c r="K115" s="27"/>
      <c r="L115" s="27"/>
      <c r="M115" s="27"/>
      <c r="N115" s="109">
        <f t="shared" si="17"/>
        <v>223</v>
      </c>
      <c r="O115" s="26">
        <v>108</v>
      </c>
      <c r="P115" s="8"/>
    </row>
    <row r="116" spans="1:16" ht="24.95" customHeight="1">
      <c r="A116" s="22" t="s">
        <v>242</v>
      </c>
      <c r="B116" s="25" t="s">
        <v>60</v>
      </c>
      <c r="C116" s="22" t="s">
        <v>243</v>
      </c>
      <c r="D116" s="25" t="s">
        <v>1</v>
      </c>
      <c r="E116" s="25"/>
      <c r="F116" s="26">
        <v>1612</v>
      </c>
      <c r="G116" s="26">
        <v>839</v>
      </c>
      <c r="H116" s="27" t="s">
        <v>239</v>
      </c>
      <c r="I116" s="27">
        <v>905</v>
      </c>
      <c r="J116" s="27"/>
      <c r="K116" s="27"/>
      <c r="L116" s="27"/>
      <c r="M116" s="27"/>
      <c r="N116" s="109">
        <f t="shared" si="17"/>
        <v>773</v>
      </c>
      <c r="O116" s="26">
        <v>839</v>
      </c>
      <c r="P116" s="8"/>
    </row>
    <row r="117" spans="1:16" ht="24.95" customHeight="1">
      <c r="A117" s="22" t="s">
        <v>244</v>
      </c>
      <c r="B117" s="25" t="s">
        <v>60</v>
      </c>
      <c r="C117" s="22" t="s">
        <v>245</v>
      </c>
      <c r="D117" s="25" t="s">
        <v>45</v>
      </c>
      <c r="E117" s="25"/>
      <c r="F117" s="26">
        <v>20</v>
      </c>
      <c r="G117" s="26">
        <v>20</v>
      </c>
      <c r="H117" s="27" t="s">
        <v>520</v>
      </c>
      <c r="I117" s="27" t="s">
        <v>168</v>
      </c>
      <c r="J117" s="27"/>
      <c r="K117" s="27"/>
      <c r="L117" s="27"/>
      <c r="M117" s="27"/>
      <c r="N117" s="109">
        <f t="shared" si="17"/>
        <v>0</v>
      </c>
      <c r="O117" s="110">
        <v>21</v>
      </c>
      <c r="P117" s="8"/>
    </row>
    <row r="118" spans="1:16" ht="24.95" customHeight="1">
      <c r="A118" s="22" t="s">
        <v>246</v>
      </c>
      <c r="B118" s="25" t="s">
        <v>60</v>
      </c>
      <c r="C118" s="22" t="s">
        <v>247</v>
      </c>
      <c r="D118" s="25" t="s">
        <v>45</v>
      </c>
      <c r="E118" s="25"/>
      <c r="F118" s="26">
        <v>125</v>
      </c>
      <c r="G118" s="26">
        <v>125</v>
      </c>
      <c r="H118" s="27" t="s">
        <v>520</v>
      </c>
      <c r="I118" s="27" t="s">
        <v>168</v>
      </c>
      <c r="J118" s="27"/>
      <c r="K118" s="27"/>
      <c r="L118" s="27"/>
      <c r="M118" s="27"/>
      <c r="N118" s="109">
        <f t="shared" si="17"/>
        <v>0</v>
      </c>
      <c r="O118" s="110">
        <v>131</v>
      </c>
      <c r="P118" s="8"/>
    </row>
    <row r="119" spans="1:16" ht="24.95" customHeight="1">
      <c r="A119" s="22" t="s">
        <v>248</v>
      </c>
      <c r="B119" s="25" t="s">
        <v>60</v>
      </c>
      <c r="C119" s="22" t="s">
        <v>249</v>
      </c>
      <c r="D119" s="25" t="s">
        <v>45</v>
      </c>
      <c r="E119" s="25"/>
      <c r="F119" s="26">
        <v>255</v>
      </c>
      <c r="G119" s="26">
        <v>255</v>
      </c>
      <c r="H119" s="27" t="s">
        <v>520</v>
      </c>
      <c r="I119" s="27" t="s">
        <v>37</v>
      </c>
      <c r="J119" s="27"/>
      <c r="K119" s="27"/>
      <c r="L119" s="27"/>
      <c r="M119" s="27"/>
      <c r="N119" s="109">
        <f t="shared" si="17"/>
        <v>0</v>
      </c>
      <c r="O119" s="110">
        <v>262</v>
      </c>
      <c r="P119" s="8"/>
    </row>
    <row r="120" spans="1:16" ht="24.95" customHeight="1">
      <c r="A120" s="22" t="s">
        <v>250</v>
      </c>
      <c r="B120" s="25" t="s">
        <v>60</v>
      </c>
      <c r="C120" s="22" t="s">
        <v>251</v>
      </c>
      <c r="D120" s="25" t="s">
        <v>45</v>
      </c>
      <c r="E120" s="25"/>
      <c r="F120" s="26">
        <v>251</v>
      </c>
      <c r="G120" s="26">
        <v>251</v>
      </c>
      <c r="H120" s="27" t="s">
        <v>520</v>
      </c>
      <c r="I120" s="27" t="s">
        <v>168</v>
      </c>
      <c r="J120" s="27"/>
      <c r="K120" s="27"/>
      <c r="L120" s="27"/>
      <c r="M120" s="27"/>
      <c r="N120" s="109">
        <f t="shared" si="17"/>
        <v>0</v>
      </c>
      <c r="O120" s="110">
        <v>253</v>
      </c>
      <c r="P120" s="8"/>
    </row>
    <row r="121" spans="1:16" ht="24.95" customHeight="1">
      <c r="A121" s="22" t="s">
        <v>252</v>
      </c>
      <c r="B121" s="25" t="s">
        <v>60</v>
      </c>
      <c r="C121" s="22" t="s">
        <v>253</v>
      </c>
      <c r="D121" s="25" t="s">
        <v>1</v>
      </c>
      <c r="E121" s="25"/>
      <c r="F121" s="26">
        <v>371</v>
      </c>
      <c r="G121" s="26">
        <v>46</v>
      </c>
      <c r="H121" s="27" t="s">
        <v>254</v>
      </c>
      <c r="I121" s="27" t="s">
        <v>255</v>
      </c>
      <c r="J121" s="27"/>
      <c r="K121" s="27"/>
      <c r="L121" s="27"/>
      <c r="M121" s="27"/>
      <c r="N121" s="109">
        <f t="shared" si="17"/>
        <v>325</v>
      </c>
      <c r="O121" s="26">
        <v>46</v>
      </c>
      <c r="P121" s="8"/>
    </row>
    <row r="122" spans="1:16" ht="24.95" customHeight="1">
      <c r="A122" s="22" t="s">
        <v>256</v>
      </c>
      <c r="B122" s="25" t="s">
        <v>60</v>
      </c>
      <c r="C122" s="22" t="s">
        <v>257</v>
      </c>
      <c r="D122" s="25" t="s">
        <v>1</v>
      </c>
      <c r="E122" s="25"/>
      <c r="F122" s="26">
        <v>119</v>
      </c>
      <c r="G122" s="26">
        <v>106</v>
      </c>
      <c r="H122" s="27" t="s">
        <v>55</v>
      </c>
      <c r="I122" s="27" t="s">
        <v>59</v>
      </c>
      <c r="J122" s="27"/>
      <c r="K122" s="27"/>
      <c r="L122" s="27"/>
      <c r="M122" s="27"/>
      <c r="N122" s="109">
        <f t="shared" si="17"/>
        <v>13</v>
      </c>
      <c r="O122" s="26">
        <v>106</v>
      </c>
      <c r="P122" s="8"/>
    </row>
    <row r="123" spans="1:16" ht="24.95" customHeight="1">
      <c r="A123" s="22" t="s">
        <v>258</v>
      </c>
      <c r="B123" s="25" t="s">
        <v>60</v>
      </c>
      <c r="C123" s="22" t="s">
        <v>259</v>
      </c>
      <c r="D123" s="25" t="s">
        <v>1</v>
      </c>
      <c r="E123" s="25"/>
      <c r="F123" s="26">
        <v>19</v>
      </c>
      <c r="G123" s="26">
        <v>18</v>
      </c>
      <c r="H123" s="27" t="s">
        <v>55</v>
      </c>
      <c r="I123" s="27" t="s">
        <v>59</v>
      </c>
      <c r="J123" s="27"/>
      <c r="K123" s="27"/>
      <c r="L123" s="27"/>
      <c r="M123" s="27"/>
      <c r="N123" s="109">
        <f t="shared" si="17"/>
        <v>1</v>
      </c>
      <c r="O123" s="26">
        <v>18</v>
      </c>
      <c r="P123" s="8"/>
    </row>
    <row r="124" spans="1:16" ht="24.95" customHeight="1">
      <c r="A124" s="22" t="s">
        <v>260</v>
      </c>
      <c r="B124" s="25" t="s">
        <v>60</v>
      </c>
      <c r="C124" s="22" t="s">
        <v>261</v>
      </c>
      <c r="D124" s="25" t="s">
        <v>1</v>
      </c>
      <c r="E124" s="25"/>
      <c r="F124" s="26">
        <v>63</v>
      </c>
      <c r="G124" s="26">
        <v>50</v>
      </c>
      <c r="H124" s="27" t="s">
        <v>55</v>
      </c>
      <c r="I124" s="27" t="s">
        <v>59</v>
      </c>
      <c r="J124" s="27"/>
      <c r="K124" s="27"/>
      <c r="L124" s="27"/>
      <c r="M124" s="27"/>
      <c r="N124" s="109">
        <f t="shared" si="17"/>
        <v>13</v>
      </c>
      <c r="O124" s="26">
        <v>50</v>
      </c>
      <c r="P124" s="8"/>
    </row>
    <row r="125" spans="1:16" ht="24.95" customHeight="1">
      <c r="A125" s="22" t="s">
        <v>262</v>
      </c>
      <c r="B125" s="25" t="s">
        <v>60</v>
      </c>
      <c r="C125" s="22" t="s">
        <v>263</v>
      </c>
      <c r="D125" s="25" t="s">
        <v>45</v>
      </c>
      <c r="E125" s="25"/>
      <c r="F125" s="26">
        <v>300</v>
      </c>
      <c r="G125" s="26">
        <v>300</v>
      </c>
      <c r="H125" s="27" t="s">
        <v>520</v>
      </c>
      <c r="I125" s="27" t="s">
        <v>168</v>
      </c>
      <c r="J125" s="27"/>
      <c r="K125" s="27"/>
      <c r="L125" s="27"/>
      <c r="M125" s="27"/>
      <c r="N125" s="109">
        <f t="shared" si="17"/>
        <v>0</v>
      </c>
      <c r="O125" s="110">
        <v>307</v>
      </c>
      <c r="P125" s="8"/>
    </row>
    <row r="126" spans="1:16" ht="24.95" customHeight="1">
      <c r="A126" s="22" t="s">
        <v>264</v>
      </c>
      <c r="B126" s="25" t="s">
        <v>60</v>
      </c>
      <c r="C126" s="22" t="s">
        <v>265</v>
      </c>
      <c r="D126" s="25" t="s">
        <v>1</v>
      </c>
      <c r="E126" s="25"/>
      <c r="F126" s="26">
        <v>24</v>
      </c>
      <c r="G126" s="26">
        <v>23</v>
      </c>
      <c r="H126" s="27" t="s">
        <v>55</v>
      </c>
      <c r="I126" s="27" t="s">
        <v>59</v>
      </c>
      <c r="J126" s="27"/>
      <c r="K126" s="27"/>
      <c r="L126" s="27"/>
      <c r="M126" s="27"/>
      <c r="N126" s="109">
        <f t="shared" si="17"/>
        <v>1</v>
      </c>
      <c r="O126" s="26">
        <v>23</v>
      </c>
      <c r="P126" s="8"/>
    </row>
    <row r="127" spans="1:16" ht="24.95" customHeight="1">
      <c r="A127" s="22" t="s">
        <v>266</v>
      </c>
      <c r="B127" s="25" t="s">
        <v>60</v>
      </c>
      <c r="C127" s="22" t="s">
        <v>267</v>
      </c>
      <c r="D127" s="25" t="s">
        <v>1</v>
      </c>
      <c r="E127" s="25"/>
      <c r="F127" s="26">
        <v>809</v>
      </c>
      <c r="G127" s="26">
        <v>77</v>
      </c>
      <c r="H127" s="27" t="s">
        <v>268</v>
      </c>
      <c r="I127" s="27" t="s">
        <v>269</v>
      </c>
      <c r="J127" s="27"/>
      <c r="K127" s="27"/>
      <c r="L127" s="27"/>
      <c r="M127" s="27"/>
      <c r="N127" s="109">
        <f t="shared" si="17"/>
        <v>732</v>
      </c>
      <c r="O127" s="26">
        <v>77</v>
      </c>
      <c r="P127" s="8"/>
    </row>
    <row r="128" spans="1:16" ht="24.95" customHeight="1">
      <c r="A128" s="22" t="s">
        <v>270</v>
      </c>
      <c r="B128" s="25" t="s">
        <v>60</v>
      </c>
      <c r="C128" s="22" t="s">
        <v>271</v>
      </c>
      <c r="D128" s="25" t="s">
        <v>45</v>
      </c>
      <c r="E128" s="25"/>
      <c r="F128" s="26">
        <v>221</v>
      </c>
      <c r="G128" s="26">
        <v>206</v>
      </c>
      <c r="H128" s="27" t="s">
        <v>520</v>
      </c>
      <c r="I128" s="27" t="s">
        <v>37</v>
      </c>
      <c r="J128" s="27"/>
      <c r="K128" s="27"/>
      <c r="L128" s="27"/>
      <c r="M128" s="27"/>
      <c r="N128" s="109">
        <f t="shared" si="17"/>
        <v>15</v>
      </c>
      <c r="O128" s="26">
        <v>206</v>
      </c>
      <c r="P128" s="8"/>
    </row>
    <row r="129" spans="1:16" ht="24.95" customHeight="1">
      <c r="A129" s="22" t="s">
        <v>272</v>
      </c>
      <c r="B129" s="25" t="s">
        <v>60</v>
      </c>
      <c r="C129" s="22" t="s">
        <v>273</v>
      </c>
      <c r="D129" s="25" t="s">
        <v>45</v>
      </c>
      <c r="E129" s="25"/>
      <c r="F129" s="26">
        <v>102</v>
      </c>
      <c r="G129" s="26">
        <v>95</v>
      </c>
      <c r="H129" s="27" t="s">
        <v>520</v>
      </c>
      <c r="I129" s="27" t="s">
        <v>168</v>
      </c>
      <c r="J129" s="27"/>
      <c r="K129" s="27"/>
      <c r="L129" s="27"/>
      <c r="M129" s="27"/>
      <c r="N129" s="109">
        <f t="shared" si="17"/>
        <v>7</v>
      </c>
      <c r="O129" s="26">
        <v>95</v>
      </c>
      <c r="P129" s="8"/>
    </row>
    <row r="130" spans="1:16" ht="24.95" customHeight="1">
      <c r="A130" s="22" t="s">
        <v>274</v>
      </c>
      <c r="B130" s="25" t="s">
        <v>60</v>
      </c>
      <c r="C130" s="22" t="s">
        <v>275</v>
      </c>
      <c r="D130" s="25" t="s">
        <v>45</v>
      </c>
      <c r="E130" s="25"/>
      <c r="F130" s="26">
        <v>163</v>
      </c>
      <c r="G130" s="26">
        <v>163</v>
      </c>
      <c r="H130" s="27" t="s">
        <v>520</v>
      </c>
      <c r="I130" s="27" t="s">
        <v>168</v>
      </c>
      <c r="J130" s="27"/>
      <c r="K130" s="27"/>
      <c r="L130" s="27"/>
      <c r="M130" s="27"/>
      <c r="N130" s="109">
        <f t="shared" si="17"/>
        <v>0</v>
      </c>
      <c r="O130" s="110">
        <v>175</v>
      </c>
      <c r="P130" s="8"/>
    </row>
    <row r="131" spans="1:16" ht="24.95" customHeight="1">
      <c r="A131" s="22" t="s">
        <v>276</v>
      </c>
      <c r="B131" s="25" t="s">
        <v>60</v>
      </c>
      <c r="C131" s="22" t="s">
        <v>277</v>
      </c>
      <c r="D131" s="25" t="s">
        <v>45</v>
      </c>
      <c r="E131" s="25"/>
      <c r="F131" s="26">
        <v>116</v>
      </c>
      <c r="G131" s="26">
        <v>101</v>
      </c>
      <c r="H131" s="27" t="s">
        <v>520</v>
      </c>
      <c r="I131" s="27" t="s">
        <v>168</v>
      </c>
      <c r="J131" s="27"/>
      <c r="K131" s="27"/>
      <c r="L131" s="27"/>
      <c r="M131" s="27"/>
      <c r="N131" s="109">
        <f t="shared" si="17"/>
        <v>15</v>
      </c>
      <c r="O131" s="26">
        <v>101</v>
      </c>
      <c r="P131" s="8"/>
    </row>
    <row r="132" spans="1:16" ht="24.95" customHeight="1">
      <c r="A132" s="22" t="s">
        <v>278</v>
      </c>
      <c r="B132" s="25" t="s">
        <v>60</v>
      </c>
      <c r="C132" s="22" t="s">
        <v>279</v>
      </c>
      <c r="D132" s="25" t="s">
        <v>1</v>
      </c>
      <c r="E132" s="25"/>
      <c r="F132" s="26">
        <v>887</v>
      </c>
      <c r="G132" s="26">
        <v>50</v>
      </c>
      <c r="H132" s="27" t="s">
        <v>55</v>
      </c>
      <c r="I132" s="27" t="s">
        <v>59</v>
      </c>
      <c r="J132" s="27"/>
      <c r="K132" s="27"/>
      <c r="L132" s="27"/>
      <c r="M132" s="27"/>
      <c r="N132" s="109">
        <f t="shared" si="17"/>
        <v>837</v>
      </c>
      <c r="O132" s="26">
        <v>50</v>
      </c>
      <c r="P132" s="8"/>
    </row>
    <row r="133" spans="1:16" ht="24.95" customHeight="1">
      <c r="A133" s="22" t="s">
        <v>280</v>
      </c>
      <c r="B133" s="25" t="s">
        <v>60</v>
      </c>
      <c r="C133" s="22" t="s">
        <v>281</v>
      </c>
      <c r="D133" s="25" t="s">
        <v>45</v>
      </c>
      <c r="E133" s="25"/>
      <c r="F133" s="26">
        <v>218</v>
      </c>
      <c r="G133" s="26">
        <v>208</v>
      </c>
      <c r="H133" s="27" t="s">
        <v>55</v>
      </c>
      <c r="I133" s="27" t="s">
        <v>58</v>
      </c>
      <c r="J133" s="27"/>
      <c r="K133" s="27"/>
      <c r="L133" s="27"/>
      <c r="M133" s="27"/>
      <c r="N133" s="109">
        <f t="shared" ref="N133:N196" si="18">F133-G133</f>
        <v>10</v>
      </c>
      <c r="O133" s="26">
        <v>208</v>
      </c>
      <c r="P133" s="8"/>
    </row>
    <row r="134" spans="1:16" ht="24.95" customHeight="1">
      <c r="A134" s="22" t="s">
        <v>282</v>
      </c>
      <c r="B134" s="25" t="s">
        <v>60</v>
      </c>
      <c r="C134" s="22" t="s">
        <v>283</v>
      </c>
      <c r="D134" s="25" t="s">
        <v>1</v>
      </c>
      <c r="E134" s="25"/>
      <c r="F134" s="26">
        <v>129</v>
      </c>
      <c r="G134" s="26">
        <v>129</v>
      </c>
      <c r="H134" s="27" t="s">
        <v>55</v>
      </c>
      <c r="I134" s="27" t="s">
        <v>59</v>
      </c>
      <c r="J134" s="27"/>
      <c r="K134" s="27"/>
      <c r="L134" s="27"/>
      <c r="M134" s="27"/>
      <c r="N134" s="109">
        <f t="shared" si="18"/>
        <v>0</v>
      </c>
      <c r="O134" s="110">
        <v>134</v>
      </c>
      <c r="P134" s="8"/>
    </row>
    <row r="135" spans="1:16" ht="24.95" customHeight="1">
      <c r="A135" s="22" t="s">
        <v>284</v>
      </c>
      <c r="B135" s="25" t="s">
        <v>60</v>
      </c>
      <c r="C135" s="22" t="s">
        <v>285</v>
      </c>
      <c r="D135" s="25" t="s">
        <v>1</v>
      </c>
      <c r="E135" s="25"/>
      <c r="F135" s="26">
        <v>41</v>
      </c>
      <c r="G135" s="26">
        <v>41</v>
      </c>
      <c r="H135" s="27" t="s">
        <v>55</v>
      </c>
      <c r="I135" s="27" t="s">
        <v>59</v>
      </c>
      <c r="J135" s="27"/>
      <c r="K135" s="27"/>
      <c r="L135" s="27"/>
      <c r="M135" s="27"/>
      <c r="N135" s="109">
        <f t="shared" si="18"/>
        <v>0</v>
      </c>
      <c r="O135" s="110">
        <v>44</v>
      </c>
      <c r="P135" s="8"/>
    </row>
    <row r="136" spans="1:16" ht="24.95" customHeight="1">
      <c r="A136" s="22" t="s">
        <v>286</v>
      </c>
      <c r="B136" s="25" t="s">
        <v>60</v>
      </c>
      <c r="C136" s="22" t="s">
        <v>287</v>
      </c>
      <c r="D136" s="25" t="s">
        <v>1</v>
      </c>
      <c r="E136" s="25"/>
      <c r="F136" s="26">
        <v>8</v>
      </c>
      <c r="G136" s="26">
        <v>8</v>
      </c>
      <c r="H136" s="27" t="s">
        <v>55</v>
      </c>
      <c r="I136" s="27" t="s">
        <v>59</v>
      </c>
      <c r="J136" s="27"/>
      <c r="K136" s="27"/>
      <c r="L136" s="27"/>
      <c r="M136" s="27"/>
      <c r="N136" s="109">
        <f t="shared" si="18"/>
        <v>0</v>
      </c>
      <c r="O136" s="110">
        <v>9</v>
      </c>
      <c r="P136" s="8"/>
    </row>
    <row r="137" spans="1:16" ht="24.95" customHeight="1">
      <c r="A137" s="22" t="s">
        <v>288</v>
      </c>
      <c r="B137" s="25" t="s">
        <v>60</v>
      </c>
      <c r="C137" s="22" t="s">
        <v>289</v>
      </c>
      <c r="D137" s="25" t="s">
        <v>45</v>
      </c>
      <c r="E137" s="25"/>
      <c r="F137" s="26">
        <v>63</v>
      </c>
      <c r="G137" s="26">
        <v>63</v>
      </c>
      <c r="H137" s="27" t="s">
        <v>520</v>
      </c>
      <c r="I137" s="27" t="s">
        <v>168</v>
      </c>
      <c r="J137" s="27"/>
      <c r="K137" s="27"/>
      <c r="L137" s="27"/>
      <c r="M137" s="27"/>
      <c r="N137" s="109">
        <f t="shared" si="18"/>
        <v>0</v>
      </c>
      <c r="O137" s="110">
        <v>67</v>
      </c>
      <c r="P137" s="8"/>
    </row>
    <row r="138" spans="1:16" ht="24.95" customHeight="1">
      <c r="A138" s="22" t="s">
        <v>290</v>
      </c>
      <c r="B138" s="25" t="s">
        <v>60</v>
      </c>
      <c r="C138" s="22" t="s">
        <v>291</v>
      </c>
      <c r="D138" s="25" t="s">
        <v>45</v>
      </c>
      <c r="E138" s="25"/>
      <c r="F138" s="26">
        <v>96</v>
      </c>
      <c r="G138" s="26">
        <v>96</v>
      </c>
      <c r="H138" s="27" t="s">
        <v>520</v>
      </c>
      <c r="I138" s="27" t="s">
        <v>168</v>
      </c>
      <c r="J138" s="27"/>
      <c r="K138" s="27"/>
      <c r="L138" s="27"/>
      <c r="M138" s="27"/>
      <c r="N138" s="109">
        <f t="shared" si="18"/>
        <v>0</v>
      </c>
      <c r="O138" s="110">
        <v>107</v>
      </c>
      <c r="P138" s="8"/>
    </row>
    <row r="139" spans="1:16" ht="24.95" customHeight="1">
      <c r="A139" s="22" t="s">
        <v>292</v>
      </c>
      <c r="B139" s="25" t="s">
        <v>60</v>
      </c>
      <c r="C139" s="22" t="s">
        <v>293</v>
      </c>
      <c r="D139" s="25" t="s">
        <v>1</v>
      </c>
      <c r="E139" s="25"/>
      <c r="F139" s="26">
        <v>708</v>
      </c>
      <c r="G139" s="26">
        <v>144</v>
      </c>
      <c r="H139" s="27" t="s">
        <v>294</v>
      </c>
      <c r="I139" s="27" t="s">
        <v>295</v>
      </c>
      <c r="J139" s="27"/>
      <c r="K139" s="27"/>
      <c r="L139" s="27"/>
      <c r="M139" s="27"/>
      <c r="N139" s="109">
        <f t="shared" si="18"/>
        <v>564</v>
      </c>
      <c r="O139" s="26">
        <v>144</v>
      </c>
      <c r="P139" s="8"/>
    </row>
    <row r="140" spans="1:16" ht="24.95" customHeight="1">
      <c r="A140" s="22" t="s">
        <v>296</v>
      </c>
      <c r="B140" s="25" t="s">
        <v>60</v>
      </c>
      <c r="C140" s="22" t="s">
        <v>297</v>
      </c>
      <c r="D140" s="25" t="s">
        <v>45</v>
      </c>
      <c r="E140" s="25"/>
      <c r="F140" s="26">
        <v>125</v>
      </c>
      <c r="G140" s="26">
        <v>123</v>
      </c>
      <c r="H140" s="27" t="s">
        <v>520</v>
      </c>
      <c r="I140" s="27" t="s">
        <v>37</v>
      </c>
      <c r="J140" s="27"/>
      <c r="K140" s="27"/>
      <c r="L140" s="27"/>
      <c r="M140" s="27"/>
      <c r="N140" s="109">
        <f t="shared" si="18"/>
        <v>2</v>
      </c>
      <c r="O140" s="26">
        <v>123</v>
      </c>
      <c r="P140" s="8"/>
    </row>
    <row r="141" spans="1:16" ht="24.95" customHeight="1">
      <c r="A141" s="22" t="s">
        <v>298</v>
      </c>
      <c r="B141" s="25" t="s">
        <v>60</v>
      </c>
      <c r="C141" s="22" t="s">
        <v>299</v>
      </c>
      <c r="D141" s="25" t="s">
        <v>1</v>
      </c>
      <c r="E141" s="25"/>
      <c r="F141" s="26">
        <v>53</v>
      </c>
      <c r="G141" s="26">
        <v>40</v>
      </c>
      <c r="H141" s="27" t="s">
        <v>294</v>
      </c>
      <c r="I141" s="27" t="s">
        <v>295</v>
      </c>
      <c r="J141" s="27"/>
      <c r="K141" s="27"/>
      <c r="L141" s="27"/>
      <c r="M141" s="27"/>
      <c r="N141" s="109">
        <f t="shared" si="18"/>
        <v>13</v>
      </c>
      <c r="O141" s="26">
        <v>40</v>
      </c>
      <c r="P141" s="8"/>
    </row>
    <row r="142" spans="1:16" ht="24.95" customHeight="1">
      <c r="A142" s="22" t="s">
        <v>300</v>
      </c>
      <c r="B142" s="25" t="s">
        <v>60</v>
      </c>
      <c r="C142" s="22" t="s">
        <v>301</v>
      </c>
      <c r="D142" s="25" t="s">
        <v>1</v>
      </c>
      <c r="E142" s="25"/>
      <c r="F142" s="26">
        <v>401</v>
      </c>
      <c r="G142" s="26">
        <v>167</v>
      </c>
      <c r="H142" s="27" t="s">
        <v>294</v>
      </c>
      <c r="I142" s="27" t="s">
        <v>295</v>
      </c>
      <c r="J142" s="27"/>
      <c r="K142" s="27"/>
      <c r="L142" s="27"/>
      <c r="M142" s="27"/>
      <c r="N142" s="109">
        <f t="shared" si="18"/>
        <v>234</v>
      </c>
      <c r="O142" s="26">
        <v>167</v>
      </c>
      <c r="P142" s="8"/>
    </row>
    <row r="143" spans="1:16" ht="24.95" customHeight="1">
      <c r="A143" s="22" t="s">
        <v>302</v>
      </c>
      <c r="B143" s="25" t="s">
        <v>60</v>
      </c>
      <c r="C143" s="22" t="s">
        <v>303</v>
      </c>
      <c r="D143" s="25" t="s">
        <v>45</v>
      </c>
      <c r="E143" s="25"/>
      <c r="F143" s="26">
        <v>59</v>
      </c>
      <c r="G143" s="26">
        <v>56</v>
      </c>
      <c r="H143" s="27" t="s">
        <v>520</v>
      </c>
      <c r="I143" s="27" t="s">
        <v>37</v>
      </c>
      <c r="J143" s="27"/>
      <c r="K143" s="27"/>
      <c r="L143" s="27"/>
      <c r="M143" s="27"/>
      <c r="N143" s="109">
        <f t="shared" si="18"/>
        <v>3</v>
      </c>
      <c r="O143" s="26">
        <v>56</v>
      </c>
      <c r="P143" s="8"/>
    </row>
    <row r="144" spans="1:16" ht="24.95" customHeight="1">
      <c r="A144" s="22" t="s">
        <v>304</v>
      </c>
      <c r="B144" s="25" t="s">
        <v>60</v>
      </c>
      <c r="C144" s="22" t="s">
        <v>305</v>
      </c>
      <c r="D144" s="25" t="s">
        <v>45</v>
      </c>
      <c r="E144" s="25"/>
      <c r="F144" s="26">
        <v>125</v>
      </c>
      <c r="G144" s="26">
        <v>122</v>
      </c>
      <c r="H144" s="27" t="s">
        <v>520</v>
      </c>
      <c r="I144" s="27" t="s">
        <v>37</v>
      </c>
      <c r="J144" s="27"/>
      <c r="K144" s="27"/>
      <c r="L144" s="27"/>
      <c r="M144" s="27"/>
      <c r="N144" s="109">
        <f t="shared" si="18"/>
        <v>3</v>
      </c>
      <c r="O144" s="26">
        <v>122</v>
      </c>
      <c r="P144" s="8"/>
    </row>
    <row r="145" spans="1:16" ht="24.95" customHeight="1">
      <c r="A145" s="22" t="s">
        <v>306</v>
      </c>
      <c r="B145" s="25" t="s">
        <v>60</v>
      </c>
      <c r="C145" s="22" t="s">
        <v>307</v>
      </c>
      <c r="D145" s="25" t="s">
        <v>1</v>
      </c>
      <c r="E145" s="25"/>
      <c r="F145" s="26">
        <v>612</v>
      </c>
      <c r="G145" s="26">
        <v>34</v>
      </c>
      <c r="H145" s="27" t="s">
        <v>294</v>
      </c>
      <c r="I145" s="27" t="s">
        <v>295</v>
      </c>
      <c r="J145" s="27"/>
      <c r="K145" s="27"/>
      <c r="L145" s="27"/>
      <c r="M145" s="27"/>
      <c r="N145" s="109">
        <f t="shared" si="18"/>
        <v>578</v>
      </c>
      <c r="O145" s="26">
        <v>34</v>
      </c>
      <c r="P145" s="8"/>
    </row>
    <row r="146" spans="1:16" ht="24.95" customHeight="1">
      <c r="A146" s="22" t="s">
        <v>308</v>
      </c>
      <c r="B146" s="25" t="s">
        <v>60</v>
      </c>
      <c r="C146" s="22" t="s">
        <v>309</v>
      </c>
      <c r="D146" s="25" t="s">
        <v>48</v>
      </c>
      <c r="E146" s="25"/>
      <c r="F146" s="26">
        <v>202</v>
      </c>
      <c r="G146" s="26">
        <v>10</v>
      </c>
      <c r="H146" s="27" t="s">
        <v>310</v>
      </c>
      <c r="I146" s="27">
        <v>886</v>
      </c>
      <c r="J146" s="27"/>
      <c r="K146" s="27"/>
      <c r="L146" s="27"/>
      <c r="M146" s="27"/>
      <c r="N146" s="109">
        <f t="shared" si="18"/>
        <v>192</v>
      </c>
      <c r="O146" s="26">
        <v>10</v>
      </c>
      <c r="P146" s="8"/>
    </row>
    <row r="147" spans="1:16" ht="24.95" customHeight="1">
      <c r="A147" s="22" t="s">
        <v>311</v>
      </c>
      <c r="B147" s="25" t="s">
        <v>60</v>
      </c>
      <c r="C147" s="22" t="s">
        <v>312</v>
      </c>
      <c r="D147" s="25" t="s">
        <v>49</v>
      </c>
      <c r="E147" s="25"/>
      <c r="F147" s="26">
        <v>99</v>
      </c>
      <c r="G147" s="26">
        <v>99</v>
      </c>
      <c r="H147" s="27" t="s">
        <v>310</v>
      </c>
      <c r="I147" s="27">
        <v>886</v>
      </c>
      <c r="J147" s="27"/>
      <c r="K147" s="27"/>
      <c r="L147" s="27"/>
      <c r="M147" s="27"/>
      <c r="N147" s="109">
        <f t="shared" si="18"/>
        <v>0</v>
      </c>
      <c r="O147" s="110">
        <v>104</v>
      </c>
      <c r="P147" s="8"/>
    </row>
    <row r="148" spans="1:16" ht="24.95" customHeight="1">
      <c r="A148" s="22" t="s">
        <v>313</v>
      </c>
      <c r="B148" s="25" t="s">
        <v>60</v>
      </c>
      <c r="C148" s="22" t="s">
        <v>314</v>
      </c>
      <c r="D148" s="25" t="s">
        <v>45</v>
      </c>
      <c r="E148" s="25"/>
      <c r="F148" s="26">
        <v>33</v>
      </c>
      <c r="G148" s="26">
        <v>24</v>
      </c>
      <c r="H148" s="27" t="s">
        <v>520</v>
      </c>
      <c r="I148" s="27" t="s">
        <v>168</v>
      </c>
      <c r="J148" s="27"/>
      <c r="K148" s="27"/>
      <c r="L148" s="27"/>
      <c r="M148" s="27"/>
      <c r="N148" s="109">
        <f t="shared" si="18"/>
        <v>9</v>
      </c>
      <c r="O148" s="26">
        <v>24</v>
      </c>
      <c r="P148" s="8"/>
    </row>
    <row r="149" spans="1:16" ht="24.95" customHeight="1">
      <c r="A149" s="22" t="s">
        <v>315</v>
      </c>
      <c r="B149" s="25" t="s">
        <v>60</v>
      </c>
      <c r="C149" s="22" t="s">
        <v>316</v>
      </c>
      <c r="D149" s="25" t="s">
        <v>45</v>
      </c>
      <c r="E149" s="25"/>
      <c r="F149" s="26">
        <v>23</v>
      </c>
      <c r="G149" s="26">
        <v>23</v>
      </c>
      <c r="H149" s="27" t="s">
        <v>520</v>
      </c>
      <c r="I149" s="27" t="s">
        <v>168</v>
      </c>
      <c r="J149" s="27"/>
      <c r="K149" s="27"/>
      <c r="L149" s="27"/>
      <c r="M149" s="27"/>
      <c r="N149" s="109">
        <f t="shared" si="18"/>
        <v>0</v>
      </c>
      <c r="O149" s="110">
        <v>26</v>
      </c>
      <c r="P149" s="8"/>
    </row>
    <row r="150" spans="1:16" ht="24.95" customHeight="1">
      <c r="A150" s="22" t="s">
        <v>317</v>
      </c>
      <c r="B150" s="25" t="s">
        <v>60</v>
      </c>
      <c r="C150" s="22" t="s">
        <v>318</v>
      </c>
      <c r="D150" s="25" t="s">
        <v>45</v>
      </c>
      <c r="E150" s="25"/>
      <c r="F150" s="26">
        <v>93</v>
      </c>
      <c r="G150" s="26">
        <v>77</v>
      </c>
      <c r="H150" s="27" t="s">
        <v>520</v>
      </c>
      <c r="I150" s="27" t="s">
        <v>168</v>
      </c>
      <c r="J150" s="27"/>
      <c r="K150" s="27"/>
      <c r="L150" s="27"/>
      <c r="M150" s="27"/>
      <c r="N150" s="109">
        <f t="shared" si="18"/>
        <v>16</v>
      </c>
      <c r="O150" s="26">
        <v>77</v>
      </c>
      <c r="P150" s="8"/>
    </row>
    <row r="151" spans="1:16" ht="24.95" customHeight="1">
      <c r="A151" s="22" t="s">
        <v>319</v>
      </c>
      <c r="B151" s="25" t="s">
        <v>60</v>
      </c>
      <c r="C151" s="22" t="s">
        <v>320</v>
      </c>
      <c r="D151" s="25" t="s">
        <v>45</v>
      </c>
      <c r="E151" s="25"/>
      <c r="F151" s="26">
        <v>23</v>
      </c>
      <c r="G151" s="26">
        <v>23</v>
      </c>
      <c r="H151" s="27" t="s">
        <v>520</v>
      </c>
      <c r="I151" s="27" t="s">
        <v>168</v>
      </c>
      <c r="J151" s="27"/>
      <c r="K151" s="27"/>
      <c r="L151" s="27"/>
      <c r="M151" s="27"/>
      <c r="N151" s="109">
        <f t="shared" si="18"/>
        <v>0</v>
      </c>
      <c r="O151" s="110">
        <v>33</v>
      </c>
      <c r="P151" s="8"/>
    </row>
    <row r="152" spans="1:16" ht="24.95" customHeight="1">
      <c r="A152" s="22" t="s">
        <v>321</v>
      </c>
      <c r="B152" s="25" t="s">
        <v>60</v>
      </c>
      <c r="C152" s="22" t="s">
        <v>322</v>
      </c>
      <c r="D152" s="25" t="s">
        <v>1</v>
      </c>
      <c r="E152" s="25"/>
      <c r="F152" s="26">
        <v>11</v>
      </c>
      <c r="G152" s="26">
        <v>5</v>
      </c>
      <c r="H152" s="27" t="s">
        <v>520</v>
      </c>
      <c r="I152" s="27" t="s">
        <v>230</v>
      </c>
      <c r="J152" s="27"/>
      <c r="K152" s="27"/>
      <c r="L152" s="27"/>
      <c r="M152" s="27"/>
      <c r="N152" s="109">
        <f t="shared" si="18"/>
        <v>6</v>
      </c>
      <c r="O152" s="26">
        <v>5</v>
      </c>
      <c r="P152" s="8"/>
    </row>
    <row r="153" spans="1:16" ht="24.95" customHeight="1">
      <c r="A153" s="22" t="s">
        <v>323</v>
      </c>
      <c r="B153" s="25" t="s">
        <v>60</v>
      </c>
      <c r="C153" s="22" t="s">
        <v>324</v>
      </c>
      <c r="D153" s="25" t="s">
        <v>45</v>
      </c>
      <c r="E153" s="25"/>
      <c r="F153" s="26">
        <v>79</v>
      </c>
      <c r="G153" s="26">
        <v>17</v>
      </c>
      <c r="H153" s="27" t="s">
        <v>520</v>
      </c>
      <c r="I153" s="27" t="s">
        <v>37</v>
      </c>
      <c r="J153" s="27"/>
      <c r="K153" s="27"/>
      <c r="L153" s="27"/>
      <c r="M153" s="27"/>
      <c r="N153" s="109">
        <f t="shared" si="18"/>
        <v>62</v>
      </c>
      <c r="O153" s="26">
        <v>17</v>
      </c>
      <c r="P153" s="8"/>
    </row>
    <row r="154" spans="1:16" ht="24.95" customHeight="1">
      <c r="A154" s="22" t="s">
        <v>325</v>
      </c>
      <c r="B154" s="25" t="s">
        <v>60</v>
      </c>
      <c r="C154" s="22" t="s">
        <v>326</v>
      </c>
      <c r="D154" s="25" t="s">
        <v>45</v>
      </c>
      <c r="E154" s="25"/>
      <c r="F154" s="26">
        <v>132</v>
      </c>
      <c r="G154" s="26">
        <v>116</v>
      </c>
      <c r="H154" s="27" t="s">
        <v>520</v>
      </c>
      <c r="I154" s="27" t="s">
        <v>168</v>
      </c>
      <c r="J154" s="27"/>
      <c r="K154" s="27"/>
      <c r="L154" s="27"/>
      <c r="M154" s="27"/>
      <c r="N154" s="109">
        <f t="shared" si="18"/>
        <v>16</v>
      </c>
      <c r="O154" s="26">
        <v>116</v>
      </c>
      <c r="P154" s="8"/>
    </row>
    <row r="155" spans="1:16" ht="24.95" customHeight="1">
      <c r="A155" s="22" t="s">
        <v>327</v>
      </c>
      <c r="B155" s="25" t="s">
        <v>60</v>
      </c>
      <c r="C155" s="22" t="s">
        <v>328</v>
      </c>
      <c r="D155" s="25" t="s">
        <v>1</v>
      </c>
      <c r="E155" s="25"/>
      <c r="F155" s="26">
        <v>40</v>
      </c>
      <c r="G155" s="26">
        <v>40</v>
      </c>
      <c r="H155" s="27" t="s">
        <v>520</v>
      </c>
      <c r="I155" s="27" t="s">
        <v>37</v>
      </c>
      <c r="J155" s="27"/>
      <c r="K155" s="27"/>
      <c r="L155" s="27"/>
      <c r="M155" s="27"/>
      <c r="N155" s="109">
        <f t="shared" si="18"/>
        <v>0</v>
      </c>
      <c r="O155" s="110">
        <v>43</v>
      </c>
      <c r="P155" s="8"/>
    </row>
    <row r="156" spans="1:16" ht="24.95" customHeight="1">
      <c r="A156" s="22" t="s">
        <v>329</v>
      </c>
      <c r="B156" s="25" t="s">
        <v>60</v>
      </c>
      <c r="C156" s="22" t="s">
        <v>330</v>
      </c>
      <c r="D156" s="25" t="s">
        <v>45</v>
      </c>
      <c r="E156" s="25"/>
      <c r="F156" s="26">
        <v>152</v>
      </c>
      <c r="G156" s="26">
        <v>152</v>
      </c>
      <c r="H156" s="27" t="s">
        <v>520</v>
      </c>
      <c r="I156" s="27" t="s">
        <v>168</v>
      </c>
      <c r="J156" s="27"/>
      <c r="K156" s="27"/>
      <c r="L156" s="27"/>
      <c r="M156" s="27"/>
      <c r="N156" s="109">
        <f t="shared" si="18"/>
        <v>0</v>
      </c>
      <c r="O156" s="26">
        <v>162</v>
      </c>
      <c r="P156" s="8"/>
    </row>
    <row r="157" spans="1:16" ht="24.95" customHeight="1">
      <c r="A157" s="22" t="s">
        <v>331</v>
      </c>
      <c r="B157" s="25" t="s">
        <v>60</v>
      </c>
      <c r="C157" s="22" t="s">
        <v>332</v>
      </c>
      <c r="D157" s="25" t="s">
        <v>49</v>
      </c>
      <c r="E157" s="25"/>
      <c r="F157" s="26">
        <v>89</v>
      </c>
      <c r="G157" s="26">
        <v>55</v>
      </c>
      <c r="H157" s="27" t="s">
        <v>310</v>
      </c>
      <c r="I157" s="27">
        <v>886</v>
      </c>
      <c r="J157" s="27"/>
      <c r="K157" s="27"/>
      <c r="L157" s="27"/>
      <c r="M157" s="27"/>
      <c r="N157" s="109">
        <f t="shared" si="18"/>
        <v>34</v>
      </c>
      <c r="O157" s="26">
        <v>55</v>
      </c>
      <c r="P157" s="8"/>
    </row>
    <row r="158" spans="1:16" ht="24.95" customHeight="1">
      <c r="A158" s="22" t="s">
        <v>333</v>
      </c>
      <c r="B158" s="25" t="s">
        <v>60</v>
      </c>
      <c r="C158" s="22" t="s">
        <v>334</v>
      </c>
      <c r="D158" s="25" t="s">
        <v>45</v>
      </c>
      <c r="E158" s="25"/>
      <c r="F158" s="26">
        <v>33</v>
      </c>
      <c r="G158" s="26">
        <v>26</v>
      </c>
      <c r="H158" s="27" t="s">
        <v>520</v>
      </c>
      <c r="I158" s="27" t="s">
        <v>168</v>
      </c>
      <c r="J158" s="27"/>
      <c r="K158" s="27"/>
      <c r="L158" s="27"/>
      <c r="M158" s="27"/>
      <c r="N158" s="109">
        <f t="shared" si="18"/>
        <v>7</v>
      </c>
      <c r="O158" s="26">
        <v>26</v>
      </c>
      <c r="P158" s="8"/>
    </row>
    <row r="159" spans="1:16" ht="24.95" customHeight="1">
      <c r="A159" s="22" t="s">
        <v>335</v>
      </c>
      <c r="B159" s="25" t="s">
        <v>60</v>
      </c>
      <c r="C159" s="22" t="s">
        <v>336</v>
      </c>
      <c r="D159" s="25" t="s">
        <v>45</v>
      </c>
      <c r="E159" s="25"/>
      <c r="F159" s="26">
        <v>26</v>
      </c>
      <c r="G159" s="26">
        <v>26</v>
      </c>
      <c r="H159" s="27" t="s">
        <v>520</v>
      </c>
      <c r="I159" s="27" t="s">
        <v>168</v>
      </c>
      <c r="J159" s="27"/>
      <c r="K159" s="27"/>
      <c r="L159" s="27"/>
      <c r="M159" s="27"/>
      <c r="N159" s="109">
        <f t="shared" si="18"/>
        <v>0</v>
      </c>
      <c r="O159" s="26">
        <v>27</v>
      </c>
      <c r="P159" s="8"/>
    </row>
    <row r="160" spans="1:16" ht="24.95" customHeight="1">
      <c r="A160" s="22" t="s">
        <v>337</v>
      </c>
      <c r="B160" s="25" t="s">
        <v>60</v>
      </c>
      <c r="C160" s="22" t="s">
        <v>338</v>
      </c>
      <c r="D160" s="25" t="s">
        <v>45</v>
      </c>
      <c r="E160" s="25"/>
      <c r="F160" s="26">
        <v>31</v>
      </c>
      <c r="G160" s="26">
        <v>30</v>
      </c>
      <c r="H160" s="27" t="s">
        <v>520</v>
      </c>
      <c r="I160" s="27" t="s">
        <v>168</v>
      </c>
      <c r="J160" s="27"/>
      <c r="K160" s="27"/>
      <c r="L160" s="27"/>
      <c r="M160" s="27"/>
      <c r="N160" s="109">
        <f t="shared" si="18"/>
        <v>1</v>
      </c>
      <c r="O160" s="26">
        <v>30</v>
      </c>
      <c r="P160" s="8"/>
    </row>
    <row r="161" spans="1:16" ht="24.95" customHeight="1">
      <c r="A161" s="22" t="s">
        <v>339</v>
      </c>
      <c r="B161" s="25" t="s">
        <v>60</v>
      </c>
      <c r="C161" s="22" t="s">
        <v>340</v>
      </c>
      <c r="D161" s="25" t="s">
        <v>1</v>
      </c>
      <c r="E161" s="25"/>
      <c r="F161" s="26">
        <v>230</v>
      </c>
      <c r="G161" s="26">
        <v>126</v>
      </c>
      <c r="H161" s="27" t="s">
        <v>341</v>
      </c>
      <c r="I161" s="27">
        <v>902</v>
      </c>
      <c r="J161" s="27"/>
      <c r="K161" s="27"/>
      <c r="L161" s="27"/>
      <c r="M161" s="27"/>
      <c r="N161" s="109">
        <f t="shared" si="18"/>
        <v>104</v>
      </c>
      <c r="O161" s="26">
        <v>126</v>
      </c>
      <c r="P161" s="8"/>
    </row>
    <row r="162" spans="1:16" ht="24.95" customHeight="1">
      <c r="A162" s="22" t="s">
        <v>342</v>
      </c>
      <c r="B162" s="25" t="s">
        <v>60</v>
      </c>
      <c r="C162" s="22" t="s">
        <v>47</v>
      </c>
      <c r="D162" s="25" t="s">
        <v>1</v>
      </c>
      <c r="E162" s="25"/>
      <c r="F162" s="26">
        <v>314</v>
      </c>
      <c r="G162" s="26">
        <v>37</v>
      </c>
      <c r="H162" s="27" t="s">
        <v>343</v>
      </c>
      <c r="I162" s="27" t="s">
        <v>344</v>
      </c>
      <c r="J162" s="27"/>
      <c r="K162" s="27"/>
      <c r="L162" s="27"/>
      <c r="M162" s="27"/>
      <c r="N162" s="109">
        <f t="shared" si="18"/>
        <v>277</v>
      </c>
      <c r="O162" s="26">
        <v>37</v>
      </c>
      <c r="P162" s="8"/>
    </row>
    <row r="163" spans="1:16" ht="24.95" customHeight="1">
      <c r="A163" s="22" t="s">
        <v>345</v>
      </c>
      <c r="B163" s="25" t="s">
        <v>60</v>
      </c>
      <c r="C163" s="22" t="s">
        <v>346</v>
      </c>
      <c r="D163" s="25" t="s">
        <v>45</v>
      </c>
      <c r="E163" s="25"/>
      <c r="F163" s="26">
        <v>44</v>
      </c>
      <c r="G163" s="26">
        <v>44</v>
      </c>
      <c r="H163" s="27" t="s">
        <v>520</v>
      </c>
      <c r="I163" s="27" t="s">
        <v>186</v>
      </c>
      <c r="J163" s="27"/>
      <c r="K163" s="27"/>
      <c r="L163" s="27"/>
      <c r="M163" s="27"/>
      <c r="N163" s="109">
        <f t="shared" si="18"/>
        <v>0</v>
      </c>
      <c r="O163" s="26">
        <v>44</v>
      </c>
      <c r="P163" s="8"/>
    </row>
    <row r="164" spans="1:16" ht="24.95" customHeight="1">
      <c r="A164" s="22" t="s">
        <v>347</v>
      </c>
      <c r="B164" s="25" t="s">
        <v>60</v>
      </c>
      <c r="C164" s="22" t="s">
        <v>348</v>
      </c>
      <c r="D164" s="25" t="s">
        <v>49</v>
      </c>
      <c r="E164" s="25"/>
      <c r="F164" s="26">
        <v>43</v>
      </c>
      <c r="G164" s="26">
        <v>41</v>
      </c>
      <c r="H164" s="27" t="s">
        <v>520</v>
      </c>
      <c r="I164" s="27" t="s">
        <v>37</v>
      </c>
      <c r="J164" s="27"/>
      <c r="K164" s="27"/>
      <c r="L164" s="27"/>
      <c r="M164" s="27"/>
      <c r="N164" s="109">
        <f t="shared" si="18"/>
        <v>2</v>
      </c>
      <c r="O164" s="26">
        <v>41</v>
      </c>
      <c r="P164" s="8"/>
    </row>
    <row r="165" spans="1:16" ht="24.95" customHeight="1">
      <c r="A165" s="22" t="s">
        <v>349</v>
      </c>
      <c r="B165" s="25" t="s">
        <v>60</v>
      </c>
      <c r="C165" s="22" t="s">
        <v>350</v>
      </c>
      <c r="D165" s="25" t="s">
        <v>45</v>
      </c>
      <c r="E165" s="25"/>
      <c r="F165" s="26">
        <v>75</v>
      </c>
      <c r="G165" s="26">
        <v>75</v>
      </c>
      <c r="H165" s="27" t="s">
        <v>520</v>
      </c>
      <c r="I165" s="27" t="s">
        <v>168</v>
      </c>
      <c r="J165" s="27"/>
      <c r="K165" s="27"/>
      <c r="L165" s="27"/>
      <c r="M165" s="27"/>
      <c r="N165" s="109">
        <f t="shared" si="18"/>
        <v>0</v>
      </c>
      <c r="O165" s="110">
        <v>78</v>
      </c>
      <c r="P165" s="8"/>
    </row>
    <row r="166" spans="1:16" ht="24.95" customHeight="1">
      <c r="A166" s="22" t="s">
        <v>351</v>
      </c>
      <c r="B166" s="25" t="s">
        <v>60</v>
      </c>
      <c r="C166" s="22" t="s">
        <v>352</v>
      </c>
      <c r="D166" s="25" t="s">
        <v>45</v>
      </c>
      <c r="E166" s="25"/>
      <c r="F166" s="26">
        <v>115</v>
      </c>
      <c r="G166" s="26">
        <v>43</v>
      </c>
      <c r="H166" s="27" t="s">
        <v>520</v>
      </c>
      <c r="I166" s="27" t="s">
        <v>37</v>
      </c>
      <c r="J166" s="27"/>
      <c r="K166" s="27"/>
      <c r="L166" s="27"/>
      <c r="M166" s="27"/>
      <c r="N166" s="109">
        <f t="shared" si="18"/>
        <v>72</v>
      </c>
      <c r="O166" s="26">
        <v>43</v>
      </c>
      <c r="P166" s="8"/>
    </row>
    <row r="167" spans="1:16" ht="24.95" customHeight="1">
      <c r="A167" s="22" t="s">
        <v>353</v>
      </c>
      <c r="B167" s="25" t="s">
        <v>60</v>
      </c>
      <c r="C167" s="22" t="s">
        <v>354</v>
      </c>
      <c r="D167" s="25" t="s">
        <v>45</v>
      </c>
      <c r="E167" s="25"/>
      <c r="F167" s="26">
        <v>63</v>
      </c>
      <c r="G167" s="26">
        <v>61</v>
      </c>
      <c r="H167" s="27" t="s">
        <v>520</v>
      </c>
      <c r="I167" s="27" t="s">
        <v>168</v>
      </c>
      <c r="J167" s="27"/>
      <c r="K167" s="27"/>
      <c r="L167" s="27"/>
      <c r="M167" s="27"/>
      <c r="N167" s="109">
        <f t="shared" si="18"/>
        <v>2</v>
      </c>
      <c r="O167" s="26">
        <v>61</v>
      </c>
      <c r="P167" s="8"/>
    </row>
    <row r="168" spans="1:16" ht="24.95" customHeight="1">
      <c r="A168" s="22" t="s">
        <v>355</v>
      </c>
      <c r="B168" s="25" t="s">
        <v>60</v>
      </c>
      <c r="C168" s="22" t="s">
        <v>356</v>
      </c>
      <c r="D168" s="25" t="s">
        <v>45</v>
      </c>
      <c r="E168" s="25"/>
      <c r="F168" s="26">
        <v>33</v>
      </c>
      <c r="G168" s="26">
        <v>33</v>
      </c>
      <c r="H168" s="27" t="s">
        <v>520</v>
      </c>
      <c r="I168" s="27" t="s">
        <v>168</v>
      </c>
      <c r="J168" s="27"/>
      <c r="K168" s="27"/>
      <c r="L168" s="27"/>
      <c r="M168" s="27"/>
      <c r="N168" s="109">
        <f t="shared" si="18"/>
        <v>0</v>
      </c>
      <c r="O168" s="26">
        <v>33</v>
      </c>
      <c r="P168" s="8"/>
    </row>
    <row r="169" spans="1:16" ht="24.95" customHeight="1">
      <c r="A169" s="22" t="s">
        <v>357</v>
      </c>
      <c r="B169" s="25" t="s">
        <v>60</v>
      </c>
      <c r="C169" s="22" t="s">
        <v>358</v>
      </c>
      <c r="D169" s="25" t="s">
        <v>45</v>
      </c>
      <c r="E169" s="25"/>
      <c r="F169" s="26">
        <v>73</v>
      </c>
      <c r="G169" s="26">
        <v>73</v>
      </c>
      <c r="H169" s="27" t="s">
        <v>520</v>
      </c>
      <c r="I169" s="27" t="s">
        <v>168</v>
      </c>
      <c r="J169" s="27"/>
      <c r="K169" s="27"/>
      <c r="L169" s="27"/>
      <c r="M169" s="27"/>
      <c r="N169" s="109">
        <f t="shared" si="18"/>
        <v>0</v>
      </c>
      <c r="O169" s="110">
        <v>74</v>
      </c>
      <c r="P169" s="8"/>
    </row>
    <row r="170" spans="1:16" ht="24.95" customHeight="1">
      <c r="A170" s="22" t="s">
        <v>359</v>
      </c>
      <c r="B170" s="25" t="s">
        <v>60</v>
      </c>
      <c r="C170" s="22" t="s">
        <v>360</v>
      </c>
      <c r="D170" s="25" t="s">
        <v>45</v>
      </c>
      <c r="E170" s="25"/>
      <c r="F170" s="26">
        <v>55</v>
      </c>
      <c r="G170" s="26">
        <v>19</v>
      </c>
      <c r="H170" s="27" t="s">
        <v>520</v>
      </c>
      <c r="I170" s="27" t="s">
        <v>37</v>
      </c>
      <c r="J170" s="27"/>
      <c r="K170" s="27"/>
      <c r="L170" s="27"/>
      <c r="M170" s="27"/>
      <c r="N170" s="109">
        <f t="shared" si="18"/>
        <v>36</v>
      </c>
      <c r="O170" s="26">
        <v>19</v>
      </c>
      <c r="P170" s="8"/>
    </row>
    <row r="171" spans="1:16" ht="24.95" customHeight="1">
      <c r="A171" s="22" t="s">
        <v>361</v>
      </c>
      <c r="B171" s="25" t="s">
        <v>60</v>
      </c>
      <c r="C171" s="22" t="s">
        <v>362</v>
      </c>
      <c r="D171" s="25" t="s">
        <v>45</v>
      </c>
      <c r="E171" s="25"/>
      <c r="F171" s="26">
        <v>40</v>
      </c>
      <c r="G171" s="26">
        <v>40</v>
      </c>
      <c r="H171" s="27" t="s">
        <v>520</v>
      </c>
      <c r="I171" s="27" t="s">
        <v>37</v>
      </c>
      <c r="J171" s="27"/>
      <c r="K171" s="27"/>
      <c r="L171" s="27"/>
      <c r="M171" s="27"/>
      <c r="N171" s="109">
        <f t="shared" si="18"/>
        <v>0</v>
      </c>
      <c r="O171" s="26">
        <v>40</v>
      </c>
      <c r="P171" s="8"/>
    </row>
    <row r="172" spans="1:16" ht="24.95" customHeight="1">
      <c r="A172" s="22" t="s">
        <v>363</v>
      </c>
      <c r="B172" s="25" t="s">
        <v>60</v>
      </c>
      <c r="C172" s="22" t="s">
        <v>364</v>
      </c>
      <c r="D172" s="25" t="s">
        <v>45</v>
      </c>
      <c r="E172" s="25"/>
      <c r="F172" s="26">
        <v>77</v>
      </c>
      <c r="G172" s="26">
        <v>77</v>
      </c>
      <c r="H172" s="27" t="s">
        <v>520</v>
      </c>
      <c r="I172" s="27" t="s">
        <v>168</v>
      </c>
      <c r="J172" s="27"/>
      <c r="K172" s="27"/>
      <c r="L172" s="27"/>
      <c r="M172" s="27"/>
      <c r="N172" s="109">
        <f t="shared" si="18"/>
        <v>0</v>
      </c>
      <c r="O172" s="110">
        <v>79</v>
      </c>
      <c r="P172" s="8"/>
    </row>
    <row r="173" spans="1:16" ht="24.95" customHeight="1">
      <c r="A173" s="22" t="s">
        <v>365</v>
      </c>
      <c r="B173" s="25" t="s">
        <v>60</v>
      </c>
      <c r="C173" s="22" t="s">
        <v>366</v>
      </c>
      <c r="D173" s="25" t="s">
        <v>50</v>
      </c>
      <c r="E173" s="25"/>
      <c r="F173" s="26">
        <v>1605</v>
      </c>
      <c r="G173" s="26">
        <v>173</v>
      </c>
      <c r="H173" s="27" t="s">
        <v>55</v>
      </c>
      <c r="I173" s="27" t="s">
        <v>57</v>
      </c>
      <c r="J173" s="27"/>
      <c r="K173" s="27"/>
      <c r="L173" s="27"/>
      <c r="M173" s="27"/>
      <c r="N173" s="109">
        <f t="shared" si="18"/>
        <v>1432</v>
      </c>
      <c r="O173" s="26">
        <v>173</v>
      </c>
      <c r="P173" s="8"/>
    </row>
    <row r="174" spans="1:16" ht="24.95" customHeight="1">
      <c r="A174" s="22" t="s">
        <v>367</v>
      </c>
      <c r="B174" s="25" t="s">
        <v>60</v>
      </c>
      <c r="C174" s="22" t="s">
        <v>369</v>
      </c>
      <c r="D174" s="25" t="s">
        <v>45</v>
      </c>
      <c r="E174" s="25"/>
      <c r="F174" s="26">
        <v>377</v>
      </c>
      <c r="G174" s="26">
        <v>377</v>
      </c>
      <c r="H174" s="27" t="s">
        <v>520</v>
      </c>
      <c r="I174" s="27" t="s">
        <v>168</v>
      </c>
      <c r="J174" s="27"/>
      <c r="K174" s="27"/>
      <c r="L174" s="27"/>
      <c r="M174" s="27"/>
      <c r="N174" s="109">
        <f t="shared" si="18"/>
        <v>0</v>
      </c>
      <c r="O174" s="110">
        <v>403</v>
      </c>
      <c r="P174" s="8"/>
    </row>
    <row r="175" spans="1:16" ht="24.95" customHeight="1">
      <c r="A175" s="22" t="s">
        <v>368</v>
      </c>
      <c r="B175" s="25" t="s">
        <v>60</v>
      </c>
      <c r="C175" s="22" t="s">
        <v>371</v>
      </c>
      <c r="D175" s="25" t="s">
        <v>45</v>
      </c>
      <c r="E175" s="25"/>
      <c r="F175" s="26">
        <v>93</v>
      </c>
      <c r="G175" s="26">
        <v>51</v>
      </c>
      <c r="H175" s="27" t="s">
        <v>520</v>
      </c>
      <c r="I175" s="27" t="s">
        <v>168</v>
      </c>
      <c r="J175" s="27"/>
      <c r="K175" s="27"/>
      <c r="L175" s="27"/>
      <c r="M175" s="27"/>
      <c r="N175" s="109">
        <f t="shared" si="18"/>
        <v>42</v>
      </c>
      <c r="O175" s="26">
        <v>51</v>
      </c>
      <c r="P175" s="8"/>
    </row>
    <row r="176" spans="1:16" ht="24.95" customHeight="1">
      <c r="A176" s="22" t="s">
        <v>370</v>
      </c>
      <c r="B176" s="25" t="s">
        <v>60</v>
      </c>
      <c r="C176" s="22" t="s">
        <v>373</v>
      </c>
      <c r="D176" s="25" t="s">
        <v>45</v>
      </c>
      <c r="E176" s="25"/>
      <c r="F176" s="26">
        <v>19</v>
      </c>
      <c r="G176" s="26">
        <v>19</v>
      </c>
      <c r="H176" s="27" t="s">
        <v>520</v>
      </c>
      <c r="I176" s="27" t="s">
        <v>168</v>
      </c>
      <c r="J176" s="27"/>
      <c r="K176" s="27"/>
      <c r="L176" s="27"/>
      <c r="M176" s="27"/>
      <c r="N176" s="109">
        <f t="shared" si="18"/>
        <v>0</v>
      </c>
      <c r="O176" s="110">
        <v>22</v>
      </c>
      <c r="P176" s="8"/>
    </row>
    <row r="177" spans="1:16" ht="24.95" customHeight="1">
      <c r="A177" s="22" t="s">
        <v>372</v>
      </c>
      <c r="B177" s="25" t="s">
        <v>60</v>
      </c>
      <c r="C177" s="22" t="s">
        <v>375</v>
      </c>
      <c r="D177" s="25" t="s">
        <v>45</v>
      </c>
      <c r="E177" s="25"/>
      <c r="F177" s="26">
        <v>191</v>
      </c>
      <c r="G177" s="26">
        <v>191</v>
      </c>
      <c r="H177" s="27" t="s">
        <v>520</v>
      </c>
      <c r="I177" s="27" t="s">
        <v>168</v>
      </c>
      <c r="J177" s="27"/>
      <c r="K177" s="27"/>
      <c r="L177" s="27"/>
      <c r="M177" s="27"/>
      <c r="N177" s="109">
        <f t="shared" si="18"/>
        <v>0</v>
      </c>
      <c r="O177" s="110">
        <v>206</v>
      </c>
      <c r="P177" s="8"/>
    </row>
    <row r="178" spans="1:16" ht="24.95" customHeight="1">
      <c r="A178" s="22" t="s">
        <v>374</v>
      </c>
      <c r="B178" s="25" t="s">
        <v>60</v>
      </c>
      <c r="C178" s="22" t="s">
        <v>377</v>
      </c>
      <c r="D178" s="25" t="s">
        <v>46</v>
      </c>
      <c r="E178" s="25"/>
      <c r="F178" s="26">
        <v>238</v>
      </c>
      <c r="G178" s="26">
        <v>158</v>
      </c>
      <c r="H178" s="27" t="s">
        <v>479</v>
      </c>
      <c r="I178" s="27" t="s">
        <v>478</v>
      </c>
      <c r="J178" s="27"/>
      <c r="K178" s="27"/>
      <c r="L178" s="27"/>
      <c r="M178" s="27"/>
      <c r="N178" s="109">
        <f t="shared" si="18"/>
        <v>80</v>
      </c>
      <c r="O178" s="26">
        <v>158</v>
      </c>
      <c r="P178" s="8"/>
    </row>
    <row r="179" spans="1:16" ht="24.95" customHeight="1">
      <c r="A179" s="22" t="s">
        <v>376</v>
      </c>
      <c r="B179" s="25" t="s">
        <v>60</v>
      </c>
      <c r="C179" s="22" t="s">
        <v>379</v>
      </c>
      <c r="D179" s="25" t="s">
        <v>45</v>
      </c>
      <c r="E179" s="25"/>
      <c r="F179" s="26">
        <v>14</v>
      </c>
      <c r="G179" s="26">
        <v>14</v>
      </c>
      <c r="H179" s="27" t="s">
        <v>520</v>
      </c>
      <c r="I179" s="27" t="s">
        <v>168</v>
      </c>
      <c r="J179" s="27"/>
      <c r="K179" s="27"/>
      <c r="L179" s="27"/>
      <c r="M179" s="27"/>
      <c r="N179" s="109">
        <f t="shared" si="18"/>
        <v>0</v>
      </c>
      <c r="O179" s="110">
        <v>17</v>
      </c>
      <c r="P179" s="8"/>
    </row>
    <row r="180" spans="1:16" ht="24.95" customHeight="1">
      <c r="A180" s="22" t="s">
        <v>378</v>
      </c>
      <c r="B180" s="25" t="s">
        <v>60</v>
      </c>
      <c r="C180" s="22" t="s">
        <v>381</v>
      </c>
      <c r="D180" s="25" t="s">
        <v>45</v>
      </c>
      <c r="E180" s="25"/>
      <c r="F180" s="26">
        <v>149</v>
      </c>
      <c r="G180" s="26">
        <v>111</v>
      </c>
      <c r="H180" s="27" t="s">
        <v>520</v>
      </c>
      <c r="I180" s="27" t="s">
        <v>168</v>
      </c>
      <c r="J180" s="27"/>
      <c r="K180" s="27"/>
      <c r="L180" s="27"/>
      <c r="M180" s="27"/>
      <c r="N180" s="109">
        <f t="shared" si="18"/>
        <v>38</v>
      </c>
      <c r="O180" s="26">
        <v>111</v>
      </c>
      <c r="P180" s="8"/>
    </row>
    <row r="181" spans="1:16" ht="24.95" customHeight="1">
      <c r="A181" s="22" t="s">
        <v>380</v>
      </c>
      <c r="B181" s="25" t="s">
        <v>60</v>
      </c>
      <c r="C181" s="22" t="s">
        <v>383</v>
      </c>
      <c r="D181" s="25" t="s">
        <v>1</v>
      </c>
      <c r="E181" s="25"/>
      <c r="F181" s="26">
        <v>362</v>
      </c>
      <c r="G181" s="26">
        <v>14</v>
      </c>
      <c r="H181" s="27" t="s">
        <v>384</v>
      </c>
      <c r="I181" s="27" t="s">
        <v>385</v>
      </c>
      <c r="J181" s="27"/>
      <c r="K181" s="27"/>
      <c r="L181" s="27"/>
      <c r="M181" s="27"/>
      <c r="N181" s="109">
        <f t="shared" si="18"/>
        <v>348</v>
      </c>
      <c r="O181" s="26">
        <v>14</v>
      </c>
      <c r="P181" s="8"/>
    </row>
    <row r="182" spans="1:16" ht="24.95" customHeight="1">
      <c r="A182" s="22" t="s">
        <v>382</v>
      </c>
      <c r="B182" s="25" t="s">
        <v>60</v>
      </c>
      <c r="C182" s="22" t="s">
        <v>387</v>
      </c>
      <c r="D182" s="25" t="s">
        <v>1</v>
      </c>
      <c r="E182" s="25"/>
      <c r="F182" s="26">
        <v>126</v>
      </c>
      <c r="G182" s="26">
        <v>48</v>
      </c>
      <c r="H182" s="27" t="s">
        <v>388</v>
      </c>
      <c r="I182" s="27" t="s">
        <v>389</v>
      </c>
      <c r="J182" s="27"/>
      <c r="K182" s="27"/>
      <c r="L182" s="27"/>
      <c r="M182" s="27"/>
      <c r="N182" s="109">
        <f t="shared" si="18"/>
        <v>78</v>
      </c>
      <c r="O182" s="26">
        <v>48</v>
      </c>
      <c r="P182" s="8"/>
    </row>
    <row r="183" spans="1:16" ht="24.95" customHeight="1">
      <c r="A183" s="22" t="s">
        <v>386</v>
      </c>
      <c r="B183" s="25" t="s">
        <v>60</v>
      </c>
      <c r="C183" s="22" t="s">
        <v>391</v>
      </c>
      <c r="D183" s="25" t="s">
        <v>45</v>
      </c>
      <c r="E183" s="25"/>
      <c r="F183" s="26">
        <v>86</v>
      </c>
      <c r="G183" s="26">
        <v>86</v>
      </c>
      <c r="H183" s="27" t="s">
        <v>520</v>
      </c>
      <c r="I183" s="27" t="s">
        <v>168</v>
      </c>
      <c r="J183" s="27"/>
      <c r="K183" s="27"/>
      <c r="L183" s="27"/>
      <c r="M183" s="27"/>
      <c r="N183" s="109">
        <f t="shared" si="18"/>
        <v>0</v>
      </c>
      <c r="O183" s="110">
        <v>90</v>
      </c>
      <c r="P183" s="8"/>
    </row>
    <row r="184" spans="1:16" ht="24.95" customHeight="1">
      <c r="A184" s="22" t="s">
        <v>390</v>
      </c>
      <c r="B184" s="25" t="s">
        <v>60</v>
      </c>
      <c r="C184" s="22" t="s">
        <v>393</v>
      </c>
      <c r="D184" s="25" t="s">
        <v>49</v>
      </c>
      <c r="E184" s="25"/>
      <c r="F184" s="26">
        <v>179</v>
      </c>
      <c r="G184" s="26">
        <v>110</v>
      </c>
      <c r="H184" s="27" t="s">
        <v>394</v>
      </c>
      <c r="I184" s="27" t="s">
        <v>395</v>
      </c>
      <c r="J184" s="27"/>
      <c r="K184" s="27"/>
      <c r="L184" s="27"/>
      <c r="M184" s="27"/>
      <c r="N184" s="109">
        <f t="shared" si="18"/>
        <v>69</v>
      </c>
      <c r="O184" s="26">
        <v>110</v>
      </c>
      <c r="P184" s="8"/>
    </row>
    <row r="185" spans="1:16" ht="24.95" customHeight="1">
      <c r="A185" s="22" t="s">
        <v>392</v>
      </c>
      <c r="B185" s="25" t="s">
        <v>60</v>
      </c>
      <c r="C185" s="22" t="s">
        <v>397</v>
      </c>
      <c r="D185" s="25" t="s">
        <v>45</v>
      </c>
      <c r="E185" s="25"/>
      <c r="F185" s="26">
        <v>109</v>
      </c>
      <c r="G185" s="26">
        <v>107</v>
      </c>
      <c r="H185" s="27" t="s">
        <v>520</v>
      </c>
      <c r="I185" s="27" t="s">
        <v>168</v>
      </c>
      <c r="J185" s="27"/>
      <c r="K185" s="27"/>
      <c r="L185" s="27"/>
      <c r="M185" s="27"/>
      <c r="N185" s="109">
        <f t="shared" si="18"/>
        <v>2</v>
      </c>
      <c r="O185" s="26">
        <v>107</v>
      </c>
      <c r="P185" s="8"/>
    </row>
    <row r="186" spans="1:16" ht="24.75" customHeight="1">
      <c r="A186" s="22" t="s">
        <v>396</v>
      </c>
      <c r="B186" s="25" t="s">
        <v>60</v>
      </c>
      <c r="C186" s="22" t="s">
        <v>399</v>
      </c>
      <c r="D186" s="25" t="s">
        <v>45</v>
      </c>
      <c r="E186" s="25"/>
      <c r="F186" s="26">
        <v>150</v>
      </c>
      <c r="G186" s="26">
        <v>150</v>
      </c>
      <c r="H186" s="27" t="s">
        <v>520</v>
      </c>
      <c r="I186" s="27" t="s">
        <v>168</v>
      </c>
      <c r="J186" s="27"/>
      <c r="K186" s="27"/>
      <c r="L186" s="27"/>
      <c r="M186" s="27"/>
      <c r="N186" s="109">
        <f t="shared" si="18"/>
        <v>0</v>
      </c>
      <c r="O186" s="110">
        <v>160</v>
      </c>
      <c r="P186" s="8"/>
    </row>
    <row r="187" spans="1:16" ht="24.75" customHeight="1">
      <c r="A187" s="22" t="s">
        <v>398</v>
      </c>
      <c r="B187" s="25" t="s">
        <v>60</v>
      </c>
      <c r="C187" s="22" t="s">
        <v>401</v>
      </c>
      <c r="D187" s="25" t="s">
        <v>1</v>
      </c>
      <c r="E187" s="25"/>
      <c r="F187" s="26">
        <v>481</v>
      </c>
      <c r="G187" s="26">
        <v>133</v>
      </c>
      <c r="H187" s="27" t="s">
        <v>394</v>
      </c>
      <c r="I187" s="27" t="s">
        <v>395</v>
      </c>
      <c r="J187" s="27"/>
      <c r="K187" s="27"/>
      <c r="L187" s="27"/>
      <c r="M187" s="27"/>
      <c r="N187" s="109">
        <f t="shared" si="18"/>
        <v>348</v>
      </c>
      <c r="O187" s="26">
        <v>133</v>
      </c>
      <c r="P187" s="8"/>
    </row>
    <row r="188" spans="1:16" ht="24.75" customHeight="1">
      <c r="A188" s="22" t="s">
        <v>400</v>
      </c>
      <c r="B188" s="25" t="s">
        <v>60</v>
      </c>
      <c r="C188" s="22" t="s">
        <v>403</v>
      </c>
      <c r="D188" s="25" t="s">
        <v>1</v>
      </c>
      <c r="E188" s="25"/>
      <c r="F188" s="26">
        <v>762</v>
      </c>
      <c r="G188" s="26">
        <v>210</v>
      </c>
      <c r="H188" s="27" t="s">
        <v>388</v>
      </c>
      <c r="I188" s="27" t="s">
        <v>404</v>
      </c>
      <c r="J188" s="27"/>
      <c r="K188" s="27"/>
      <c r="L188" s="27"/>
      <c r="M188" s="27"/>
      <c r="N188" s="109">
        <f t="shared" si="18"/>
        <v>552</v>
      </c>
      <c r="O188" s="26">
        <v>210</v>
      </c>
      <c r="P188" s="8"/>
    </row>
    <row r="189" spans="1:16" ht="24.75" customHeight="1">
      <c r="A189" s="22" t="s">
        <v>402</v>
      </c>
      <c r="B189" s="25" t="s">
        <v>60</v>
      </c>
      <c r="C189" s="22" t="s">
        <v>406</v>
      </c>
      <c r="D189" s="25" t="s">
        <v>45</v>
      </c>
      <c r="E189" s="25"/>
      <c r="F189" s="26">
        <v>48</v>
      </c>
      <c r="G189" s="26">
        <v>48</v>
      </c>
      <c r="H189" s="27" t="s">
        <v>520</v>
      </c>
      <c r="I189" s="27" t="s">
        <v>168</v>
      </c>
      <c r="J189" s="27"/>
      <c r="K189" s="27"/>
      <c r="L189" s="27"/>
      <c r="M189" s="27"/>
      <c r="N189" s="109">
        <f t="shared" si="18"/>
        <v>0</v>
      </c>
      <c r="O189" s="110">
        <v>49</v>
      </c>
      <c r="P189" s="8"/>
    </row>
    <row r="190" spans="1:16" ht="24.75" customHeight="1">
      <c r="A190" s="22" t="s">
        <v>405</v>
      </c>
      <c r="B190" s="25" t="s">
        <v>60</v>
      </c>
      <c r="C190" s="22" t="s">
        <v>408</v>
      </c>
      <c r="D190" s="25" t="s">
        <v>1</v>
      </c>
      <c r="E190" s="25"/>
      <c r="F190" s="26">
        <v>141</v>
      </c>
      <c r="G190" s="26">
        <v>60</v>
      </c>
      <c r="H190" s="27" t="s">
        <v>409</v>
      </c>
      <c r="I190" s="27" t="s">
        <v>410</v>
      </c>
      <c r="J190" s="27"/>
      <c r="K190" s="27"/>
      <c r="L190" s="27"/>
      <c r="M190" s="27"/>
      <c r="N190" s="109">
        <f t="shared" si="18"/>
        <v>81</v>
      </c>
      <c r="O190" s="26">
        <v>60</v>
      </c>
      <c r="P190" s="8"/>
    </row>
    <row r="191" spans="1:16" ht="24.75" customHeight="1">
      <c r="A191" s="22" t="s">
        <v>407</v>
      </c>
      <c r="B191" s="25" t="s">
        <v>60</v>
      </c>
      <c r="C191" s="22" t="s">
        <v>412</v>
      </c>
      <c r="D191" s="25" t="s">
        <v>45</v>
      </c>
      <c r="E191" s="25"/>
      <c r="F191" s="26">
        <v>8</v>
      </c>
      <c r="G191" s="26">
        <v>8</v>
      </c>
      <c r="H191" s="27" t="s">
        <v>520</v>
      </c>
      <c r="I191" s="27" t="s">
        <v>168</v>
      </c>
      <c r="J191" s="27"/>
      <c r="K191" s="27"/>
      <c r="L191" s="27"/>
      <c r="M191" s="27"/>
      <c r="N191" s="109">
        <f t="shared" si="18"/>
        <v>0</v>
      </c>
      <c r="O191" s="26">
        <v>8</v>
      </c>
      <c r="P191" s="8"/>
    </row>
    <row r="192" spans="1:16" ht="24.75" customHeight="1">
      <c r="A192" s="22" t="s">
        <v>411</v>
      </c>
      <c r="B192" s="25" t="s">
        <v>60</v>
      </c>
      <c r="C192" s="22" t="s">
        <v>414</v>
      </c>
      <c r="D192" s="25" t="s">
        <v>49</v>
      </c>
      <c r="E192" s="25"/>
      <c r="F192" s="26">
        <v>18</v>
      </c>
      <c r="G192" s="26">
        <v>15</v>
      </c>
      <c r="H192" s="27" t="s">
        <v>55</v>
      </c>
      <c r="I192" s="27" t="s">
        <v>56</v>
      </c>
      <c r="J192" s="27"/>
      <c r="K192" s="27"/>
      <c r="L192" s="27"/>
      <c r="M192" s="27"/>
      <c r="N192" s="109">
        <f t="shared" si="18"/>
        <v>3</v>
      </c>
      <c r="O192" s="26">
        <v>15</v>
      </c>
      <c r="P192" s="8"/>
    </row>
    <row r="193" spans="1:16" ht="24.75" customHeight="1">
      <c r="A193" s="22" t="s">
        <v>413</v>
      </c>
      <c r="B193" s="25" t="s">
        <v>60</v>
      </c>
      <c r="C193" s="22" t="s">
        <v>416</v>
      </c>
      <c r="D193" s="25" t="s">
        <v>49</v>
      </c>
      <c r="E193" s="25"/>
      <c r="F193" s="26">
        <v>2603</v>
      </c>
      <c r="G193" s="26">
        <v>155</v>
      </c>
      <c r="H193" s="27" t="s">
        <v>55</v>
      </c>
      <c r="I193" s="27" t="s">
        <v>56</v>
      </c>
      <c r="J193" s="27"/>
      <c r="K193" s="27"/>
      <c r="L193" s="27"/>
      <c r="M193" s="27"/>
      <c r="N193" s="109">
        <f t="shared" si="18"/>
        <v>2448</v>
      </c>
      <c r="O193" s="26">
        <v>155</v>
      </c>
      <c r="P193" s="8"/>
    </row>
    <row r="194" spans="1:16" ht="24.75" customHeight="1">
      <c r="A194" s="22" t="s">
        <v>415</v>
      </c>
      <c r="B194" s="25" t="s">
        <v>60</v>
      </c>
      <c r="C194" s="22" t="s">
        <v>418</v>
      </c>
      <c r="D194" s="25" t="s">
        <v>0</v>
      </c>
      <c r="E194" s="25"/>
      <c r="F194" s="26">
        <v>300</v>
      </c>
      <c r="G194" s="26">
        <v>65</v>
      </c>
      <c r="H194" s="27" t="s">
        <v>388</v>
      </c>
      <c r="I194" s="27" t="s">
        <v>389</v>
      </c>
      <c r="J194" s="27"/>
      <c r="K194" s="27"/>
      <c r="L194" s="27"/>
      <c r="M194" s="27"/>
      <c r="N194" s="109">
        <f t="shared" si="18"/>
        <v>235</v>
      </c>
      <c r="O194" s="26">
        <v>65</v>
      </c>
      <c r="P194" s="8"/>
    </row>
    <row r="195" spans="1:16" ht="24.75" customHeight="1">
      <c r="A195" s="22" t="s">
        <v>417</v>
      </c>
      <c r="B195" s="25" t="s">
        <v>60</v>
      </c>
      <c r="C195" s="22" t="s">
        <v>420</v>
      </c>
      <c r="D195" s="25" t="s">
        <v>45</v>
      </c>
      <c r="E195" s="25"/>
      <c r="F195" s="26">
        <v>879</v>
      </c>
      <c r="G195" s="26">
        <v>879</v>
      </c>
      <c r="H195" s="27" t="s">
        <v>520</v>
      </c>
      <c r="I195" s="27" t="s">
        <v>168</v>
      </c>
      <c r="J195" s="27"/>
      <c r="K195" s="27"/>
      <c r="L195" s="27"/>
      <c r="M195" s="27"/>
      <c r="N195" s="109">
        <f t="shared" si="18"/>
        <v>0</v>
      </c>
      <c r="O195" s="110">
        <v>884</v>
      </c>
      <c r="P195" s="8"/>
    </row>
    <row r="196" spans="1:16" ht="24.75" customHeight="1">
      <c r="A196" s="22" t="s">
        <v>419</v>
      </c>
      <c r="B196" s="25" t="s">
        <v>60</v>
      </c>
      <c r="C196" s="22" t="s">
        <v>422</v>
      </c>
      <c r="D196" s="25" t="s">
        <v>0</v>
      </c>
      <c r="E196" s="25"/>
      <c r="F196" s="26">
        <v>22</v>
      </c>
      <c r="G196" s="26">
        <v>22</v>
      </c>
      <c r="H196" s="27" t="s">
        <v>388</v>
      </c>
      <c r="I196" s="27" t="s">
        <v>389</v>
      </c>
      <c r="J196" s="27"/>
      <c r="K196" s="27"/>
      <c r="L196" s="27"/>
      <c r="M196" s="27"/>
      <c r="N196" s="109">
        <f t="shared" si="18"/>
        <v>0</v>
      </c>
      <c r="O196" s="110">
        <v>25</v>
      </c>
      <c r="P196" s="8"/>
    </row>
    <row r="197" spans="1:16" ht="24.75" customHeight="1">
      <c r="A197" s="22" t="s">
        <v>421</v>
      </c>
      <c r="B197" s="25" t="s">
        <v>60</v>
      </c>
      <c r="C197" s="22" t="s">
        <v>424</v>
      </c>
      <c r="D197" s="25" t="s">
        <v>0</v>
      </c>
      <c r="E197" s="25"/>
      <c r="F197" s="26">
        <v>1272</v>
      </c>
      <c r="G197" s="26">
        <v>217</v>
      </c>
      <c r="H197" s="27" t="s">
        <v>425</v>
      </c>
      <c r="I197" s="27" t="s">
        <v>426</v>
      </c>
      <c r="J197" s="27"/>
      <c r="K197" s="27"/>
      <c r="L197" s="27"/>
      <c r="M197" s="27"/>
      <c r="N197" s="109">
        <f t="shared" ref="N197:N222" si="19">F197-G197</f>
        <v>1055</v>
      </c>
      <c r="O197" s="26">
        <v>217</v>
      </c>
      <c r="P197" s="8"/>
    </row>
    <row r="198" spans="1:16" ht="24.75" customHeight="1">
      <c r="A198" s="22" t="s">
        <v>423</v>
      </c>
      <c r="B198" s="25" t="s">
        <v>60</v>
      </c>
      <c r="C198" s="22" t="s">
        <v>428</v>
      </c>
      <c r="D198" s="25" t="s">
        <v>1</v>
      </c>
      <c r="E198" s="25"/>
      <c r="F198" s="26">
        <v>341</v>
      </c>
      <c r="G198" s="26">
        <v>79</v>
      </c>
      <c r="H198" s="27" t="s">
        <v>429</v>
      </c>
      <c r="I198" s="27" t="s">
        <v>430</v>
      </c>
      <c r="J198" s="27"/>
      <c r="K198" s="27"/>
      <c r="L198" s="27"/>
      <c r="M198" s="27"/>
      <c r="N198" s="109">
        <f t="shared" si="19"/>
        <v>262</v>
      </c>
      <c r="O198" s="26">
        <v>79</v>
      </c>
      <c r="P198" s="8"/>
    </row>
    <row r="199" spans="1:16" ht="24.75" customHeight="1">
      <c r="A199" s="22" t="s">
        <v>427</v>
      </c>
      <c r="B199" s="25" t="s">
        <v>60</v>
      </c>
      <c r="C199" s="22" t="s">
        <v>432</v>
      </c>
      <c r="D199" s="25" t="s">
        <v>49</v>
      </c>
      <c r="E199" s="25"/>
      <c r="F199" s="26">
        <v>39</v>
      </c>
      <c r="G199" s="26">
        <v>39</v>
      </c>
      <c r="H199" s="27" t="s">
        <v>520</v>
      </c>
      <c r="I199" s="27" t="s">
        <v>37</v>
      </c>
      <c r="J199" s="27"/>
      <c r="K199" s="27"/>
      <c r="L199" s="27"/>
      <c r="M199" s="27"/>
      <c r="N199" s="109">
        <f t="shared" si="19"/>
        <v>0</v>
      </c>
      <c r="O199" s="26">
        <v>39</v>
      </c>
      <c r="P199" s="8"/>
    </row>
    <row r="200" spans="1:16" ht="24.75" customHeight="1">
      <c r="A200" s="22" t="s">
        <v>431</v>
      </c>
      <c r="B200" s="25" t="s">
        <v>60</v>
      </c>
      <c r="C200" s="22" t="s">
        <v>434</v>
      </c>
      <c r="D200" s="25" t="s">
        <v>1</v>
      </c>
      <c r="E200" s="25"/>
      <c r="F200" s="26">
        <v>1413</v>
      </c>
      <c r="G200" s="26">
        <v>435</v>
      </c>
      <c r="H200" s="27" t="s">
        <v>388</v>
      </c>
      <c r="I200" s="27" t="s">
        <v>404</v>
      </c>
      <c r="J200" s="27"/>
      <c r="K200" s="27"/>
      <c r="L200" s="27"/>
      <c r="M200" s="27"/>
      <c r="N200" s="109">
        <f t="shared" si="19"/>
        <v>978</v>
      </c>
      <c r="O200" s="26">
        <v>435</v>
      </c>
      <c r="P200" s="8"/>
    </row>
    <row r="201" spans="1:16" ht="24.75" customHeight="1">
      <c r="A201" s="22" t="s">
        <v>433</v>
      </c>
      <c r="B201" s="25" t="s">
        <v>60</v>
      </c>
      <c r="C201" s="22" t="s">
        <v>436</v>
      </c>
      <c r="D201" s="25" t="s">
        <v>45</v>
      </c>
      <c r="E201" s="25"/>
      <c r="F201" s="26">
        <v>901</v>
      </c>
      <c r="G201" s="26">
        <v>895</v>
      </c>
      <c r="H201" s="27" t="s">
        <v>520</v>
      </c>
      <c r="I201" s="27" t="s">
        <v>168</v>
      </c>
      <c r="J201" s="27"/>
      <c r="K201" s="27"/>
      <c r="L201" s="27"/>
      <c r="M201" s="27"/>
      <c r="N201" s="109">
        <f t="shared" si="19"/>
        <v>6</v>
      </c>
      <c r="O201" s="26">
        <v>895</v>
      </c>
      <c r="P201" s="8"/>
    </row>
    <row r="202" spans="1:16" ht="24.75" customHeight="1">
      <c r="A202" s="22" t="s">
        <v>435</v>
      </c>
      <c r="B202" s="25" t="s">
        <v>60</v>
      </c>
      <c r="C202" s="22" t="s">
        <v>438</v>
      </c>
      <c r="D202" s="25" t="s">
        <v>49</v>
      </c>
      <c r="E202" s="25"/>
      <c r="F202" s="26">
        <v>63</v>
      </c>
      <c r="G202" s="26">
        <v>39</v>
      </c>
      <c r="H202" s="27" t="s">
        <v>439</v>
      </c>
      <c r="I202" s="27" t="s">
        <v>440</v>
      </c>
      <c r="J202" s="27"/>
      <c r="K202" s="27"/>
      <c r="L202" s="27"/>
      <c r="M202" s="27"/>
      <c r="N202" s="109">
        <f t="shared" si="19"/>
        <v>24</v>
      </c>
      <c r="O202" s="26">
        <v>39</v>
      </c>
      <c r="P202" s="8"/>
    </row>
    <row r="203" spans="1:16" ht="24.75" customHeight="1">
      <c r="A203" s="22" t="s">
        <v>437</v>
      </c>
      <c r="B203" s="25" t="s">
        <v>60</v>
      </c>
      <c r="C203" s="22" t="s">
        <v>442</v>
      </c>
      <c r="D203" s="25" t="s">
        <v>49</v>
      </c>
      <c r="E203" s="25"/>
      <c r="F203" s="26">
        <v>9</v>
      </c>
      <c r="G203" s="26">
        <v>8</v>
      </c>
      <c r="H203" s="27" t="s">
        <v>439</v>
      </c>
      <c r="I203" s="27" t="s">
        <v>440</v>
      </c>
      <c r="J203" s="27"/>
      <c r="K203" s="27"/>
      <c r="L203" s="27"/>
      <c r="M203" s="27"/>
      <c r="N203" s="109">
        <f t="shared" si="19"/>
        <v>1</v>
      </c>
      <c r="O203" s="26">
        <v>8</v>
      </c>
      <c r="P203" s="8"/>
    </row>
    <row r="204" spans="1:16" ht="24.75" customHeight="1">
      <c r="A204" s="22" t="s">
        <v>441</v>
      </c>
      <c r="B204" s="25" t="s">
        <v>60</v>
      </c>
      <c r="C204" s="22" t="s">
        <v>444</v>
      </c>
      <c r="D204" s="25" t="s">
        <v>1</v>
      </c>
      <c r="E204" s="25"/>
      <c r="F204" s="26">
        <v>710</v>
      </c>
      <c r="G204" s="26">
        <v>263</v>
      </c>
      <c r="H204" s="27" t="s">
        <v>388</v>
      </c>
      <c r="I204" s="27" t="s">
        <v>404</v>
      </c>
      <c r="J204" s="27"/>
      <c r="K204" s="27"/>
      <c r="L204" s="27"/>
      <c r="M204" s="27"/>
      <c r="N204" s="109">
        <f t="shared" si="19"/>
        <v>447</v>
      </c>
      <c r="O204" s="26">
        <v>263</v>
      </c>
      <c r="P204" s="8"/>
    </row>
    <row r="205" spans="1:16" ht="24.75" customHeight="1">
      <c r="A205" s="22" t="s">
        <v>443</v>
      </c>
      <c r="B205" s="25" t="s">
        <v>60</v>
      </c>
      <c r="C205" s="22" t="s">
        <v>446</v>
      </c>
      <c r="D205" s="25" t="s">
        <v>46</v>
      </c>
      <c r="E205" s="25"/>
      <c r="F205" s="26">
        <v>110</v>
      </c>
      <c r="G205" s="26">
        <v>44</v>
      </c>
      <c r="H205" s="27" t="s">
        <v>218</v>
      </c>
      <c r="I205" s="27">
        <v>591</v>
      </c>
      <c r="J205" s="27"/>
      <c r="K205" s="27"/>
      <c r="L205" s="27"/>
      <c r="M205" s="27"/>
      <c r="N205" s="109">
        <f t="shared" si="19"/>
        <v>66</v>
      </c>
      <c r="O205" s="26">
        <v>44</v>
      </c>
      <c r="P205" s="8"/>
    </row>
    <row r="206" spans="1:16" ht="24.75" customHeight="1">
      <c r="A206" s="22" t="s">
        <v>445</v>
      </c>
      <c r="B206" s="25" t="s">
        <v>60</v>
      </c>
      <c r="C206" s="22" t="s">
        <v>448</v>
      </c>
      <c r="D206" s="25" t="s">
        <v>45</v>
      </c>
      <c r="E206" s="25"/>
      <c r="F206" s="26">
        <v>57</v>
      </c>
      <c r="G206" s="26">
        <v>56</v>
      </c>
      <c r="H206" s="27" t="s">
        <v>520</v>
      </c>
      <c r="I206" s="27" t="s">
        <v>168</v>
      </c>
      <c r="J206" s="27"/>
      <c r="K206" s="27"/>
      <c r="L206" s="27"/>
      <c r="M206" s="27"/>
      <c r="N206" s="109">
        <f t="shared" si="19"/>
        <v>1</v>
      </c>
      <c r="O206" s="26">
        <v>56</v>
      </c>
      <c r="P206" s="8"/>
    </row>
    <row r="207" spans="1:16" ht="24.75" customHeight="1">
      <c r="A207" s="22" t="s">
        <v>447</v>
      </c>
      <c r="B207" s="25" t="s">
        <v>60</v>
      </c>
      <c r="C207" s="22" t="s">
        <v>450</v>
      </c>
      <c r="D207" s="25" t="s">
        <v>45</v>
      </c>
      <c r="E207" s="25"/>
      <c r="F207" s="26">
        <v>18</v>
      </c>
      <c r="G207" s="26">
        <v>17</v>
      </c>
      <c r="H207" s="27" t="s">
        <v>520</v>
      </c>
      <c r="I207" s="27" t="s">
        <v>168</v>
      </c>
      <c r="J207" s="27"/>
      <c r="K207" s="27"/>
      <c r="L207" s="27"/>
      <c r="M207" s="27"/>
      <c r="N207" s="109">
        <f t="shared" si="19"/>
        <v>1</v>
      </c>
      <c r="O207" s="26">
        <v>17</v>
      </c>
      <c r="P207" s="8"/>
    </row>
    <row r="208" spans="1:16" ht="24.75" customHeight="1">
      <c r="A208" s="22" t="s">
        <v>449</v>
      </c>
      <c r="B208" s="25" t="s">
        <v>60</v>
      </c>
      <c r="C208" s="22" t="s">
        <v>452</v>
      </c>
      <c r="D208" s="25" t="s">
        <v>45</v>
      </c>
      <c r="E208" s="25"/>
      <c r="F208" s="26">
        <v>54</v>
      </c>
      <c r="G208" s="26">
        <v>51</v>
      </c>
      <c r="H208" s="27" t="s">
        <v>520</v>
      </c>
      <c r="I208" s="27" t="s">
        <v>168</v>
      </c>
      <c r="J208" s="27"/>
      <c r="K208" s="27"/>
      <c r="L208" s="27"/>
      <c r="M208" s="27"/>
      <c r="N208" s="109">
        <f t="shared" si="19"/>
        <v>3</v>
      </c>
      <c r="O208" s="26">
        <v>51</v>
      </c>
      <c r="P208" s="8"/>
    </row>
    <row r="209" spans="1:16" ht="24.75" customHeight="1">
      <c r="A209" s="22" t="s">
        <v>451</v>
      </c>
      <c r="B209" s="25" t="s">
        <v>60</v>
      </c>
      <c r="C209" s="22" t="s">
        <v>454</v>
      </c>
      <c r="D209" s="25" t="s">
        <v>45</v>
      </c>
      <c r="E209" s="25"/>
      <c r="F209" s="26">
        <v>152</v>
      </c>
      <c r="G209" s="26">
        <v>143</v>
      </c>
      <c r="H209" s="27" t="s">
        <v>520</v>
      </c>
      <c r="I209" s="27" t="s">
        <v>168</v>
      </c>
      <c r="J209" s="27"/>
      <c r="K209" s="27"/>
      <c r="L209" s="27"/>
      <c r="M209" s="27"/>
      <c r="N209" s="109">
        <f t="shared" si="19"/>
        <v>9</v>
      </c>
      <c r="O209" s="26">
        <v>143</v>
      </c>
      <c r="P209" s="8"/>
    </row>
    <row r="210" spans="1:16" ht="24.75" customHeight="1">
      <c r="A210" s="22" t="s">
        <v>453</v>
      </c>
      <c r="B210" s="25" t="s">
        <v>60</v>
      </c>
      <c r="C210" s="22" t="s">
        <v>456</v>
      </c>
      <c r="D210" s="25" t="s">
        <v>1</v>
      </c>
      <c r="E210" s="25"/>
      <c r="F210" s="26">
        <v>876</v>
      </c>
      <c r="G210" s="26">
        <v>19</v>
      </c>
      <c r="H210" s="27" t="s">
        <v>69</v>
      </c>
      <c r="I210" s="27">
        <v>588</v>
      </c>
      <c r="J210" s="27"/>
      <c r="K210" s="27"/>
      <c r="L210" s="27"/>
      <c r="M210" s="27"/>
      <c r="N210" s="109">
        <f t="shared" si="19"/>
        <v>857</v>
      </c>
      <c r="O210" s="26">
        <v>19</v>
      </c>
      <c r="P210" s="8"/>
    </row>
    <row r="211" spans="1:16" ht="24.75" customHeight="1">
      <c r="A211" s="22" t="s">
        <v>455</v>
      </c>
      <c r="B211" s="25" t="s">
        <v>60</v>
      </c>
      <c r="C211" s="22" t="s">
        <v>458</v>
      </c>
      <c r="D211" s="25" t="s">
        <v>45</v>
      </c>
      <c r="E211" s="25"/>
      <c r="F211" s="26">
        <v>372</v>
      </c>
      <c r="G211" s="26">
        <v>368</v>
      </c>
      <c r="H211" s="27" t="s">
        <v>520</v>
      </c>
      <c r="I211" s="27" t="s">
        <v>168</v>
      </c>
      <c r="J211" s="27"/>
      <c r="K211" s="27"/>
      <c r="L211" s="27"/>
      <c r="M211" s="27"/>
      <c r="N211" s="109">
        <f t="shared" si="19"/>
        <v>4</v>
      </c>
      <c r="O211" s="26">
        <v>368</v>
      </c>
      <c r="P211" s="8"/>
    </row>
    <row r="212" spans="1:16" ht="24.75" customHeight="1">
      <c r="A212" s="22" t="s">
        <v>457</v>
      </c>
      <c r="B212" s="25" t="s">
        <v>60</v>
      </c>
      <c r="C212" s="22" t="s">
        <v>460</v>
      </c>
      <c r="D212" s="25" t="s">
        <v>49</v>
      </c>
      <c r="E212" s="25"/>
      <c r="F212" s="26">
        <v>16</v>
      </c>
      <c r="G212" s="26">
        <v>7</v>
      </c>
      <c r="H212" s="27" t="s">
        <v>461</v>
      </c>
      <c r="I212" s="27" t="s">
        <v>462</v>
      </c>
      <c r="J212" s="27"/>
      <c r="K212" s="27"/>
      <c r="L212" s="27"/>
      <c r="M212" s="27"/>
      <c r="N212" s="109">
        <f t="shared" si="19"/>
        <v>9</v>
      </c>
      <c r="O212" s="26">
        <v>7</v>
      </c>
      <c r="P212" s="8"/>
    </row>
    <row r="213" spans="1:16" ht="24.75" customHeight="1">
      <c r="A213" s="22" t="s">
        <v>459</v>
      </c>
      <c r="B213" s="25" t="s">
        <v>60</v>
      </c>
      <c r="C213" s="22" t="s">
        <v>464</v>
      </c>
      <c r="D213" s="25" t="s">
        <v>1</v>
      </c>
      <c r="E213" s="25"/>
      <c r="F213" s="26">
        <v>237</v>
      </c>
      <c r="G213" s="26">
        <v>126</v>
      </c>
      <c r="H213" s="27" t="s">
        <v>388</v>
      </c>
      <c r="I213" s="27" t="s">
        <v>404</v>
      </c>
      <c r="J213" s="27"/>
      <c r="K213" s="27"/>
      <c r="L213" s="27"/>
      <c r="M213" s="27"/>
      <c r="N213" s="109">
        <f t="shared" si="19"/>
        <v>111</v>
      </c>
      <c r="O213" s="26">
        <v>126</v>
      </c>
      <c r="P213" s="8"/>
    </row>
    <row r="214" spans="1:16" ht="24.75" customHeight="1">
      <c r="A214" s="22" t="s">
        <v>463</v>
      </c>
      <c r="B214" s="25" t="s">
        <v>60</v>
      </c>
      <c r="C214" s="22" t="s">
        <v>466</v>
      </c>
      <c r="D214" s="25" t="s">
        <v>1</v>
      </c>
      <c r="E214" s="25"/>
      <c r="F214" s="26">
        <v>347</v>
      </c>
      <c r="G214" s="26">
        <v>12</v>
      </c>
      <c r="H214" s="27" t="s">
        <v>467</v>
      </c>
      <c r="I214" s="27" t="s">
        <v>468</v>
      </c>
      <c r="J214" s="27"/>
      <c r="K214" s="27"/>
      <c r="L214" s="27"/>
      <c r="M214" s="27"/>
      <c r="N214" s="109">
        <f t="shared" si="19"/>
        <v>335</v>
      </c>
      <c r="O214" s="26">
        <v>12</v>
      </c>
      <c r="P214" s="8"/>
    </row>
    <row r="215" spans="1:16" ht="24.75" customHeight="1">
      <c r="A215" s="22" t="s">
        <v>465</v>
      </c>
      <c r="B215" s="25" t="s">
        <v>60</v>
      </c>
      <c r="C215" s="22" t="s">
        <v>470</v>
      </c>
      <c r="D215" s="25" t="s">
        <v>45</v>
      </c>
      <c r="E215" s="25"/>
      <c r="F215" s="26">
        <v>47</v>
      </c>
      <c r="G215" s="26">
        <v>45</v>
      </c>
      <c r="H215" s="27" t="s">
        <v>520</v>
      </c>
      <c r="I215" s="27" t="s">
        <v>168</v>
      </c>
      <c r="J215" s="27"/>
      <c r="K215" s="27"/>
      <c r="L215" s="27"/>
      <c r="M215" s="27"/>
      <c r="N215" s="109">
        <f t="shared" si="19"/>
        <v>2</v>
      </c>
      <c r="O215" s="26">
        <v>45</v>
      </c>
      <c r="P215" s="8"/>
    </row>
    <row r="216" spans="1:16" ht="24.75" customHeight="1">
      <c r="A216" s="22" t="s">
        <v>469</v>
      </c>
      <c r="B216" s="25" t="s">
        <v>60</v>
      </c>
      <c r="C216" s="22" t="s">
        <v>472</v>
      </c>
      <c r="D216" s="25" t="s">
        <v>45</v>
      </c>
      <c r="E216" s="25"/>
      <c r="F216" s="26">
        <v>185</v>
      </c>
      <c r="G216" s="26">
        <v>172</v>
      </c>
      <c r="H216" s="27" t="s">
        <v>520</v>
      </c>
      <c r="I216" s="27" t="s">
        <v>168</v>
      </c>
      <c r="J216" s="27"/>
      <c r="K216" s="27"/>
      <c r="L216" s="27"/>
      <c r="M216" s="27"/>
      <c r="N216" s="109">
        <f t="shared" si="19"/>
        <v>13</v>
      </c>
      <c r="O216" s="26">
        <v>172</v>
      </c>
      <c r="P216" s="8"/>
    </row>
    <row r="217" spans="1:16" ht="24.75" customHeight="1">
      <c r="A217" s="22" t="s">
        <v>471</v>
      </c>
      <c r="B217" s="25" t="s">
        <v>60</v>
      </c>
      <c r="C217" s="22" t="s">
        <v>474</v>
      </c>
      <c r="D217" s="25" t="s">
        <v>0</v>
      </c>
      <c r="E217" s="25"/>
      <c r="F217" s="26">
        <v>429</v>
      </c>
      <c r="G217" s="26">
        <v>205</v>
      </c>
      <c r="H217" s="27" t="s">
        <v>95</v>
      </c>
      <c r="I217" s="27">
        <v>632</v>
      </c>
      <c r="J217" s="27"/>
      <c r="K217" s="27"/>
      <c r="L217" s="27"/>
      <c r="M217" s="27"/>
      <c r="N217" s="109">
        <f t="shared" si="19"/>
        <v>224</v>
      </c>
      <c r="O217" s="26">
        <v>205</v>
      </c>
      <c r="P217" s="8"/>
    </row>
    <row r="218" spans="1:16" ht="24.75" customHeight="1">
      <c r="A218" s="22" t="s">
        <v>473</v>
      </c>
      <c r="B218" s="25" t="s">
        <v>60</v>
      </c>
      <c r="C218" s="22" t="s">
        <v>475</v>
      </c>
      <c r="D218" s="25" t="s">
        <v>45</v>
      </c>
      <c r="E218" s="25"/>
      <c r="F218" s="26">
        <v>47</v>
      </c>
      <c r="G218" s="26">
        <v>47</v>
      </c>
      <c r="H218" s="27" t="s">
        <v>520</v>
      </c>
      <c r="I218" s="27" t="s">
        <v>37</v>
      </c>
      <c r="J218" s="27"/>
      <c r="K218" s="27"/>
      <c r="L218" s="27"/>
      <c r="M218" s="27"/>
      <c r="N218" s="109">
        <f t="shared" si="19"/>
        <v>0</v>
      </c>
      <c r="O218" s="110">
        <v>50</v>
      </c>
      <c r="P218" s="8"/>
    </row>
    <row r="219" spans="1:16" ht="24.75" customHeight="1">
      <c r="A219" s="22" t="s">
        <v>496</v>
      </c>
      <c r="B219" s="53" t="s">
        <v>60</v>
      </c>
      <c r="C219" s="52" t="s">
        <v>482</v>
      </c>
      <c r="D219" s="53" t="s">
        <v>483</v>
      </c>
      <c r="E219" s="53"/>
      <c r="F219" s="26">
        <v>486</v>
      </c>
      <c r="G219" s="26">
        <v>56</v>
      </c>
      <c r="H219" s="53" t="s">
        <v>484</v>
      </c>
      <c r="I219" s="53" t="s">
        <v>485</v>
      </c>
      <c r="J219" s="27"/>
      <c r="K219" s="27"/>
      <c r="L219" s="27"/>
      <c r="M219" s="27"/>
      <c r="N219" s="109">
        <f t="shared" si="19"/>
        <v>430</v>
      </c>
      <c r="O219" s="26">
        <v>56.459699999999998</v>
      </c>
    </row>
    <row r="220" spans="1:16" ht="24.75" customHeight="1">
      <c r="A220" s="22" t="s">
        <v>486</v>
      </c>
      <c r="B220" s="53" t="s">
        <v>60</v>
      </c>
      <c r="C220" s="52" t="s">
        <v>487</v>
      </c>
      <c r="D220" s="53" t="s">
        <v>483</v>
      </c>
      <c r="E220" s="53"/>
      <c r="F220" s="26">
        <v>2112</v>
      </c>
      <c r="G220" s="26">
        <v>2</v>
      </c>
      <c r="H220" s="53" t="s">
        <v>484</v>
      </c>
      <c r="I220" s="53" t="s">
        <v>488</v>
      </c>
      <c r="J220" s="27"/>
      <c r="K220" s="27"/>
      <c r="L220" s="27"/>
      <c r="M220" s="27"/>
      <c r="N220" s="109">
        <f t="shared" si="19"/>
        <v>2110</v>
      </c>
      <c r="O220" s="26">
        <v>1.6095999999999999</v>
      </c>
    </row>
    <row r="221" spans="1:16" ht="24.75" customHeight="1">
      <c r="A221" s="22" t="s">
        <v>489</v>
      </c>
      <c r="B221" s="53" t="s">
        <v>60</v>
      </c>
      <c r="C221" s="52" t="s">
        <v>490</v>
      </c>
      <c r="D221" s="53" t="s">
        <v>483</v>
      </c>
      <c r="E221" s="53"/>
      <c r="F221" s="26">
        <v>486</v>
      </c>
      <c r="G221" s="26">
        <v>114</v>
      </c>
      <c r="H221" s="53" t="s">
        <v>484</v>
      </c>
      <c r="I221" s="53" t="s">
        <v>491</v>
      </c>
      <c r="J221" s="27"/>
      <c r="K221" s="27"/>
      <c r="L221" s="27"/>
      <c r="M221" s="27"/>
      <c r="N221" s="109">
        <f t="shared" si="19"/>
        <v>372</v>
      </c>
      <c r="O221" s="26">
        <v>113.6241</v>
      </c>
    </row>
    <row r="222" spans="1:16" ht="24.75" customHeight="1">
      <c r="A222" s="22" t="s">
        <v>492</v>
      </c>
      <c r="B222" s="53" t="s">
        <v>60</v>
      </c>
      <c r="C222" s="52" t="s">
        <v>493</v>
      </c>
      <c r="D222" s="53" t="s">
        <v>483</v>
      </c>
      <c r="E222" s="53"/>
      <c r="F222" s="26">
        <v>416</v>
      </c>
      <c r="G222" s="26">
        <v>212</v>
      </c>
      <c r="H222" s="53" t="s">
        <v>494</v>
      </c>
      <c r="I222" s="53" t="s">
        <v>495</v>
      </c>
      <c r="J222" s="27"/>
      <c r="K222" s="27"/>
      <c r="L222" s="27"/>
      <c r="M222" s="27"/>
      <c r="N222" s="109">
        <f t="shared" si="19"/>
        <v>204</v>
      </c>
      <c r="O222" s="26">
        <v>212.3038</v>
      </c>
    </row>
    <row r="223" spans="1:16" ht="24.75" customHeight="1">
      <c r="A223" s="22"/>
      <c r="B223" s="25"/>
      <c r="C223" s="22"/>
      <c r="D223" s="25"/>
      <c r="E223" s="25"/>
      <c r="F223" s="26"/>
      <c r="G223" s="26"/>
      <c r="H223" s="27"/>
      <c r="I223" s="27"/>
      <c r="J223" s="27"/>
      <c r="K223" s="27"/>
      <c r="L223" s="27"/>
      <c r="M223" s="27"/>
      <c r="O223" s="26"/>
    </row>
    <row r="224" spans="1:16" ht="24.75" customHeight="1">
      <c r="A224" s="22"/>
      <c r="B224" s="25"/>
      <c r="C224" s="22"/>
      <c r="D224" s="25"/>
      <c r="E224" s="25"/>
      <c r="F224" s="26"/>
      <c r="G224" s="26"/>
      <c r="H224" s="27"/>
      <c r="I224" s="27"/>
      <c r="J224" s="27"/>
      <c r="K224" s="27"/>
      <c r="L224" s="27"/>
      <c r="M224" s="27"/>
      <c r="O224" s="26"/>
    </row>
    <row r="226" spans="4:15" ht="24.75" customHeight="1">
      <c r="D226" s="55"/>
      <c r="E226" s="55"/>
      <c r="F226" s="55"/>
      <c r="G226" s="55"/>
      <c r="O226" s="55"/>
    </row>
  </sheetData>
  <autoFilter ref="A4:M222">
    <sortState ref="A6:M222">
      <sortCondition ref="A4:A222"/>
    </sortState>
  </autoFilter>
  <mergeCells count="22">
    <mergeCell ref="A1:M1"/>
    <mergeCell ref="A3:A4"/>
    <mergeCell ref="B3:B4"/>
    <mergeCell ref="C3:C4"/>
    <mergeCell ref="D3:E3"/>
    <mergeCell ref="F3:F4"/>
    <mergeCell ref="H3:I3"/>
    <mergeCell ref="M3:M4"/>
    <mergeCell ref="G3:G4"/>
    <mergeCell ref="O3:O4"/>
    <mergeCell ref="AM3:AO4"/>
    <mergeCell ref="T3:AB3"/>
    <mergeCell ref="T4:V4"/>
    <mergeCell ref="W4:Y4"/>
    <mergeCell ref="Z4:AB4"/>
    <mergeCell ref="P3:P5"/>
    <mergeCell ref="Q3:S4"/>
    <mergeCell ref="AC3:AK3"/>
    <mergeCell ref="AL3:AL5"/>
    <mergeCell ref="AC4:AE4"/>
    <mergeCell ref="AF4:AH4"/>
    <mergeCell ref="AI4:AK4"/>
  </mergeCells>
  <phoneticPr fontId="5" type="noConversion"/>
  <printOptions horizontalCentered="1"/>
  <pageMargins left="0.31496062992125984" right="0.27559055118110237" top="0.55118110236220474" bottom="0.39370078740157483" header="0.19685039370078741" footer="0.27559055118110237"/>
  <pageSetup paperSize="9" scale="85" fitToWidth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a K x V F 7 V 5 7 a l A A A A 9 g A A A B I A H A B D b 2 5 m a W c v U G F j a 2 F n Z S 5 4 b W w g o h g A K K A U A A A A A A A A A A A A A A A A A A A A A A A A A A A A h Y + x D o I w G I R f h X S n L e B A y E 8 Z H J X E a G J c m 1 q h A V p D i + X d H H w k X 0 G M o m 6 O d / d d c n e / 3 q A Y u z a 4 y N 4 q o 3 M U Y Y o C q Y U 5 K l 3 l a H C n M E U F g w 0 X D a 9 k M M H a Z q N V O a q d O 2 e E e O + x T 7 D p K x J T G p F D u d 6 J W n Y 8 V N o 6 r o V E n 9 b x f w s x 2 L / G s B h H d I G T d N o E Z D a h V P o L x F P 2 T H 9 M W A 6 t G 3 r J G h O u t k B m C e T 9 g T 0 A U E s D B B Q A A g A I A B W i s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V o r F U K I p H u A 4 A A A A R A A A A E w A c A E Z v c m 1 1 b G F z L 1 N l Y 3 R p b 2 4 x L m 0 g o h g A K K A U A A A A A A A A A A A A A A A A A A A A A A A A A A A A K 0 5 N L s n M z 1 M I h t C G 1 g B Q S w E C L Q A U A A I A C A A V o r F U X t X n t q U A A A D 2 A A A A E g A A A A A A A A A A A A A A A A A A A A A A Q 2 9 u Z m l n L 1 B h Y 2 t h Z 2 U u e G 1 s U E s B A i 0 A F A A C A A g A F a K x V A / K 6 a u k A A A A 6 Q A A A B M A A A A A A A A A A A A A A A A A 8 Q A A A F t D b 2 5 0 Z W 5 0 X 1 R 5 c G V z X S 5 4 b W x Q S w E C L Q A U A A I A C A A V o r F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t J d L t C 6 h k i q F f 2 u e h S v i g A A A A A C A A A A A A A Q Z g A A A A E A A C A A A A C J L T L 4 r j D x a q H X I d u J 8 D H M w g A e H / r g w V 7 B l t Q n Y W A E 0 Q A A A A A O g A A A A A I A A C A A A A C x r v 7 5 w I B y l 3 m e f 3 k k p b N 0 G d 1 7 k a c 3 s S x U a M i t M f M 7 9 F A A A A D l J v i D j p V 6 5 h J o d Z Z H 8 r 5 f O C f p c L f e i L L u R Y b y B 7 n e c O P I R x A H g 2 3 k i s J 8 V d B O L j + D p T F e L I o H B H E 9 g d v L l 4 q k x H X e F 7 i G 3 w k G Y P S 5 b A k / q U A A A A A w M T C y f a o / q Y R E p O J / 2 Q t h m W w s j p s 1 + t f l e O M X s O e c 7 l c d Z l h I I L Z A 8 E b J r v 6 V K D x P o + w 3 Q Q 8 Z Y i w H j A q J H L G O < / D a t a M a s h u p > 
</file>

<file path=customXml/itemProps1.xml><?xml version="1.0" encoding="utf-8"?>
<ds:datastoreItem xmlns:ds="http://schemas.openxmlformats.org/officeDocument/2006/customXml" ds:itemID="{20E14808-6902-487D-8D65-F8ACA7B3D7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용지조서간지</vt:lpstr>
      <vt:lpstr>집계</vt:lpstr>
      <vt:lpstr>편입용지조서(1)</vt:lpstr>
      <vt:lpstr>편입용지조서(2)</vt:lpstr>
      <vt:lpstr>편입용지조서</vt:lpstr>
      <vt:lpstr>편입용지조서(4)</vt:lpstr>
      <vt:lpstr>용지조서간지!Print_Area</vt:lpstr>
      <vt:lpstr>집계!Print_Area</vt:lpstr>
      <vt:lpstr>편입용지조서!Print_Area</vt:lpstr>
      <vt:lpstr>'편입용지조서(1)'!Print_Area</vt:lpstr>
      <vt:lpstr>'편입용지조서(2)'!Print_Area</vt:lpstr>
      <vt:lpstr>'편입용지조서(4)'!Print_Area</vt:lpstr>
      <vt:lpstr>편입용지조서!Print_Titles</vt:lpstr>
      <vt:lpstr>'편입용지조서(1)'!Print_Titles</vt:lpstr>
      <vt:lpstr>'편입용지조서(2)'!Print_Titles</vt:lpstr>
      <vt:lpstr>'편입용지조서(4)'!Print_Titles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정성철</dc:creator>
  <cp:lastModifiedBy>owner</cp:lastModifiedBy>
  <cp:lastPrinted>2023-07-25T07:38:26Z</cp:lastPrinted>
  <dcterms:created xsi:type="dcterms:W3CDTF">1996-08-30T05:38:00Z</dcterms:created>
  <dcterms:modified xsi:type="dcterms:W3CDTF">2023-08-09T00:50:36Z</dcterms:modified>
</cp:coreProperties>
</file>