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중요폴더\Desktop\23년 산림보조사업 홈피홍보\"/>
    </mc:Choice>
  </mc:AlternateContent>
  <bookViews>
    <workbookView xWindow="750" yWindow="285" windowWidth="20460" windowHeight="7320" tabRatio="909" firstSheet="2" activeTab="2"/>
  </bookViews>
  <sheets>
    <sheet name="의안4-임산물 생산단지 규모화(김민석) (3)" sheetId="174" state="hidden" r:id="rId1"/>
    <sheet name="의안4-임산물 생산단지 규모화(김민석) (2)" sheetId="173" state="hidden" r:id="rId2"/>
    <sheet name="단가표" sheetId="199" r:id="rId3"/>
  </sheets>
  <definedNames>
    <definedName name="_xlnm._FilterDatabase" localSheetId="1" hidden="1">'의안4-임산물 생산단지 규모화(김민석) (2)'!$C$1:$C$269</definedName>
    <definedName name="_xlnm._FilterDatabase" localSheetId="0" hidden="1">'의안4-임산물 생산단지 규모화(김민석) (3)'!$C$1:$C$269</definedName>
    <definedName name="_xlnm.Print_Area" localSheetId="2">단가표!$A$1:$L$37</definedName>
    <definedName name="_xlnm.Print_Area" localSheetId="1">'의안4-임산물 생산단지 규모화(김민석) (2)'!$A$1:$M$269</definedName>
    <definedName name="_xlnm.Print_Area" localSheetId="0">'의안4-임산물 생산단지 규모화(김민석) (3)'!$A$1:$M$269</definedName>
    <definedName name="_xlnm.Print_Titles" localSheetId="2">단가표!$1:$2</definedName>
    <definedName name="_xlnm.Print_Titles" localSheetId="1">'의안4-임산물 생산단지 규모화(김민석) (2)'!$23:$24</definedName>
    <definedName name="_xlnm.Print_Titles" localSheetId="0">'의안4-임산물 생산단지 규모화(김민석) (3)'!$23:$24</definedName>
  </definedNames>
  <calcPr calcId="162913"/>
  <fileRecoveryPr autoRecover="0"/>
</workbook>
</file>

<file path=xl/calcChain.xml><?xml version="1.0" encoding="utf-8"?>
<calcChain xmlns="http://schemas.openxmlformats.org/spreadsheetml/2006/main">
  <c r="H269" i="174" l="1"/>
  <c r="F269" i="174"/>
  <c r="J269" i="174" s="1"/>
  <c r="J268" i="174"/>
  <c r="F268" i="174"/>
  <c r="H268" i="174" s="1"/>
  <c r="J267" i="174"/>
  <c r="H267" i="174"/>
  <c r="F267" i="174"/>
  <c r="F266" i="174"/>
  <c r="J266" i="174" s="1"/>
  <c r="H265" i="174"/>
  <c r="F265" i="174"/>
  <c r="J265" i="174" s="1"/>
  <c r="J264" i="174"/>
  <c r="F264" i="174"/>
  <c r="H264" i="174" s="1"/>
  <c r="J263" i="174"/>
  <c r="H263" i="174"/>
  <c r="F263" i="174"/>
  <c r="F262" i="174"/>
  <c r="J262" i="174" s="1"/>
  <c r="H261" i="174"/>
  <c r="F261" i="174"/>
  <c r="J261" i="174" s="1"/>
  <c r="J260" i="174"/>
  <c r="F260" i="174"/>
  <c r="H260" i="174" s="1"/>
  <c r="H259" i="174"/>
  <c r="F259" i="174"/>
  <c r="J259" i="174" s="1"/>
  <c r="F258" i="174"/>
  <c r="J258" i="174" s="1"/>
  <c r="H257" i="174"/>
  <c r="F257" i="174"/>
  <c r="J257" i="174" s="1"/>
  <c r="J256" i="174"/>
  <c r="F256" i="174"/>
  <c r="H256" i="174" s="1"/>
  <c r="H255" i="174"/>
  <c r="F255" i="174"/>
  <c r="J255" i="174" s="1"/>
  <c r="F254" i="174"/>
  <c r="J254" i="174" s="1"/>
  <c r="H253" i="174"/>
  <c r="F253" i="174"/>
  <c r="J253" i="174" s="1"/>
  <c r="J252" i="174"/>
  <c r="F252" i="174"/>
  <c r="H252" i="174" s="1"/>
  <c r="H251" i="174"/>
  <c r="F251" i="174"/>
  <c r="J251" i="174" s="1"/>
  <c r="F250" i="174"/>
  <c r="J250" i="174" s="1"/>
  <c r="H249" i="174"/>
  <c r="F249" i="174"/>
  <c r="J249" i="174" s="1"/>
  <c r="J248" i="174"/>
  <c r="F248" i="174"/>
  <c r="H248" i="174" s="1"/>
  <c r="H247" i="174"/>
  <c r="F247" i="174"/>
  <c r="J247" i="174" s="1"/>
  <c r="F246" i="174"/>
  <c r="J246" i="174" s="1"/>
  <c r="H245" i="174"/>
  <c r="F245" i="174"/>
  <c r="J245" i="174" s="1"/>
  <c r="J244" i="174"/>
  <c r="F244" i="174"/>
  <c r="H244" i="174" s="1"/>
  <c r="H243" i="174"/>
  <c r="F243" i="174"/>
  <c r="J243" i="174" s="1"/>
  <c r="F242" i="174"/>
  <c r="J242" i="174" s="1"/>
  <c r="H241" i="174"/>
  <c r="F241" i="174"/>
  <c r="J241" i="174" s="1"/>
  <c r="J240" i="174"/>
  <c r="F240" i="174"/>
  <c r="H240" i="174" s="1"/>
  <c r="H239" i="174"/>
  <c r="F239" i="174"/>
  <c r="J239" i="174" s="1"/>
  <c r="F238" i="174"/>
  <c r="J238" i="174" s="1"/>
  <c r="H237" i="174"/>
  <c r="F237" i="174"/>
  <c r="J237" i="174" s="1"/>
  <c r="J236" i="174"/>
  <c r="F236" i="174"/>
  <c r="H236" i="174" s="1"/>
  <c r="E235" i="174"/>
  <c r="D235" i="174"/>
  <c r="C235" i="174"/>
  <c r="C25" i="174" s="1"/>
  <c r="B235" i="174"/>
  <c r="I234" i="174"/>
  <c r="H234" i="174"/>
  <c r="G234" i="174"/>
  <c r="F234" i="174"/>
  <c r="J234" i="174" s="1"/>
  <c r="I233" i="174"/>
  <c r="H233" i="174"/>
  <c r="G233" i="174"/>
  <c r="F233" i="174"/>
  <c r="J233" i="174" s="1"/>
  <c r="I232" i="174"/>
  <c r="H232" i="174"/>
  <c r="G232" i="174"/>
  <c r="F232" i="174"/>
  <c r="J232" i="174" s="1"/>
  <c r="I231" i="174"/>
  <c r="H231" i="174"/>
  <c r="G231" i="174"/>
  <c r="F231" i="174"/>
  <c r="J231" i="174" s="1"/>
  <c r="I230" i="174"/>
  <c r="H230" i="174"/>
  <c r="G230" i="174"/>
  <c r="F230" i="174"/>
  <c r="J230" i="174" s="1"/>
  <c r="I229" i="174"/>
  <c r="H229" i="174"/>
  <c r="G229" i="174"/>
  <c r="F229" i="174"/>
  <c r="J229" i="174" s="1"/>
  <c r="I228" i="174"/>
  <c r="H228" i="174"/>
  <c r="G228" i="174"/>
  <c r="F228" i="174"/>
  <c r="J228" i="174" s="1"/>
  <c r="I227" i="174"/>
  <c r="H227" i="174"/>
  <c r="G227" i="174"/>
  <c r="F227" i="174"/>
  <c r="J227" i="174" s="1"/>
  <c r="I226" i="174"/>
  <c r="H226" i="174"/>
  <c r="G226" i="174"/>
  <c r="F226" i="174"/>
  <c r="J226" i="174" s="1"/>
  <c r="I225" i="174"/>
  <c r="H225" i="174"/>
  <c r="G225" i="174"/>
  <c r="F225" i="174"/>
  <c r="J225" i="174" s="1"/>
  <c r="I224" i="174"/>
  <c r="H224" i="174"/>
  <c r="G224" i="174"/>
  <c r="F224" i="174"/>
  <c r="J224" i="174" s="1"/>
  <c r="I223" i="174"/>
  <c r="H223" i="174"/>
  <c r="G223" i="174"/>
  <c r="F223" i="174"/>
  <c r="J223" i="174" s="1"/>
  <c r="I222" i="174"/>
  <c r="H222" i="174"/>
  <c r="G222" i="174"/>
  <c r="F222" i="174"/>
  <c r="J222" i="174" s="1"/>
  <c r="I221" i="174"/>
  <c r="H221" i="174"/>
  <c r="G221" i="174"/>
  <c r="F221" i="174"/>
  <c r="J221" i="174" s="1"/>
  <c r="I220" i="174"/>
  <c r="H220" i="174"/>
  <c r="G220" i="174"/>
  <c r="F220" i="174"/>
  <c r="J220" i="174" s="1"/>
  <c r="I219" i="174"/>
  <c r="H219" i="174"/>
  <c r="G219" i="174"/>
  <c r="F219" i="174"/>
  <c r="J219" i="174" s="1"/>
  <c r="I218" i="174"/>
  <c r="H218" i="174"/>
  <c r="G218" i="174"/>
  <c r="F218" i="174"/>
  <c r="J218" i="174" s="1"/>
  <c r="I217" i="174"/>
  <c r="H217" i="174"/>
  <c r="G217" i="174"/>
  <c r="F217" i="174"/>
  <c r="J217" i="174" s="1"/>
  <c r="I216" i="174"/>
  <c r="H216" i="174"/>
  <c r="G216" i="174"/>
  <c r="F216" i="174"/>
  <c r="J216" i="174" s="1"/>
  <c r="I215" i="174"/>
  <c r="H215" i="174"/>
  <c r="G215" i="174"/>
  <c r="F215" i="174"/>
  <c r="J215" i="174" s="1"/>
  <c r="I214" i="174"/>
  <c r="H214" i="174"/>
  <c r="G214" i="174"/>
  <c r="F214" i="174"/>
  <c r="J214" i="174" s="1"/>
  <c r="I213" i="174"/>
  <c r="H213" i="174"/>
  <c r="G213" i="174"/>
  <c r="F213" i="174"/>
  <c r="J213" i="174" s="1"/>
  <c r="I212" i="174"/>
  <c r="H212" i="174"/>
  <c r="G212" i="174"/>
  <c r="F212" i="174"/>
  <c r="J212" i="174" s="1"/>
  <c r="I211" i="174"/>
  <c r="H211" i="174"/>
  <c r="G211" i="174"/>
  <c r="F211" i="174"/>
  <c r="J211" i="174" s="1"/>
  <c r="I210" i="174"/>
  <c r="H210" i="174"/>
  <c r="G210" i="174"/>
  <c r="F210" i="174"/>
  <c r="J210" i="174" s="1"/>
  <c r="I209" i="174"/>
  <c r="H209" i="174"/>
  <c r="G209" i="174"/>
  <c r="F209" i="174"/>
  <c r="J209" i="174" s="1"/>
  <c r="I208" i="174"/>
  <c r="H208" i="174"/>
  <c r="G208" i="174"/>
  <c r="F208" i="174"/>
  <c r="J208" i="174" s="1"/>
  <c r="I207" i="174"/>
  <c r="H207" i="174"/>
  <c r="G207" i="174"/>
  <c r="F207" i="174"/>
  <c r="J207" i="174" s="1"/>
  <c r="I206" i="174"/>
  <c r="H206" i="174"/>
  <c r="G206" i="174"/>
  <c r="F206" i="174"/>
  <c r="J206" i="174" s="1"/>
  <c r="I205" i="174"/>
  <c r="H205" i="174"/>
  <c r="G205" i="174"/>
  <c r="F205" i="174"/>
  <c r="J205" i="174" s="1"/>
  <c r="I204" i="174"/>
  <c r="H204" i="174"/>
  <c r="G204" i="174"/>
  <c r="F204" i="174"/>
  <c r="J204" i="174" s="1"/>
  <c r="I203" i="174"/>
  <c r="H203" i="174"/>
  <c r="G203" i="174"/>
  <c r="F203" i="174"/>
  <c r="J203" i="174" s="1"/>
  <c r="I202" i="174"/>
  <c r="H202" i="174"/>
  <c r="G202" i="174"/>
  <c r="F202" i="174"/>
  <c r="J202" i="174" s="1"/>
  <c r="I201" i="174"/>
  <c r="I185" i="174" s="1"/>
  <c r="H201" i="174"/>
  <c r="G201" i="174"/>
  <c r="F201" i="174"/>
  <c r="J201" i="174" s="1"/>
  <c r="I200" i="174"/>
  <c r="H200" i="174"/>
  <c r="G200" i="174"/>
  <c r="F200" i="174"/>
  <c r="F185" i="174" s="1"/>
  <c r="I199" i="174"/>
  <c r="H199" i="174"/>
  <c r="G199" i="174"/>
  <c r="G185" i="174" s="1"/>
  <c r="F199" i="174"/>
  <c r="J199" i="174" s="1"/>
  <c r="J198" i="174"/>
  <c r="I198" i="174"/>
  <c r="H198" i="174"/>
  <c r="G198" i="174"/>
  <c r="J197" i="174"/>
  <c r="I197" i="174"/>
  <c r="H197" i="174"/>
  <c r="G197" i="174"/>
  <c r="J196" i="174"/>
  <c r="I196" i="174"/>
  <c r="H196" i="174"/>
  <c r="G196" i="174"/>
  <c r="J195" i="174"/>
  <c r="I195" i="174"/>
  <c r="H195" i="174"/>
  <c r="G195" i="174"/>
  <c r="J194" i="174"/>
  <c r="I194" i="174"/>
  <c r="H194" i="174"/>
  <c r="G194" i="174"/>
  <c r="J193" i="174"/>
  <c r="I193" i="174"/>
  <c r="H193" i="174"/>
  <c r="G193" i="174"/>
  <c r="J192" i="174"/>
  <c r="I192" i="174"/>
  <c r="H192" i="174"/>
  <c r="G192" i="174"/>
  <c r="J191" i="174"/>
  <c r="I191" i="174"/>
  <c r="H191" i="174"/>
  <c r="G191" i="174"/>
  <c r="J190" i="174"/>
  <c r="I190" i="174"/>
  <c r="H190" i="174"/>
  <c r="G190" i="174"/>
  <c r="J189" i="174"/>
  <c r="I189" i="174"/>
  <c r="H189" i="174"/>
  <c r="G189" i="174"/>
  <c r="J188" i="174"/>
  <c r="I188" i="174"/>
  <c r="H188" i="174"/>
  <c r="G188" i="174"/>
  <c r="J187" i="174"/>
  <c r="I187" i="174"/>
  <c r="H187" i="174"/>
  <c r="G187" i="174"/>
  <c r="J186" i="174"/>
  <c r="I186" i="174"/>
  <c r="H186" i="174"/>
  <c r="G186" i="174"/>
  <c r="H185" i="174"/>
  <c r="E185" i="174"/>
  <c r="D185" i="174"/>
  <c r="C185" i="174"/>
  <c r="B185" i="174"/>
  <c r="J176" i="174"/>
  <c r="I176" i="174"/>
  <c r="H176" i="174"/>
  <c r="G176" i="174"/>
  <c r="J175" i="174"/>
  <c r="I175" i="174"/>
  <c r="H175" i="174"/>
  <c r="G175" i="174"/>
  <c r="J174" i="174"/>
  <c r="I174" i="174"/>
  <c r="H174" i="174"/>
  <c r="G174" i="174"/>
  <c r="J173" i="174"/>
  <c r="I173" i="174"/>
  <c r="H173" i="174"/>
  <c r="G173" i="174"/>
  <c r="J172" i="174"/>
  <c r="I172" i="174"/>
  <c r="H172" i="174"/>
  <c r="G172" i="174"/>
  <c r="J171" i="174"/>
  <c r="I171" i="174"/>
  <c r="H171" i="174"/>
  <c r="G171" i="174"/>
  <c r="J170" i="174"/>
  <c r="I170" i="174"/>
  <c r="H170" i="174"/>
  <c r="G170" i="174"/>
  <c r="J169" i="174"/>
  <c r="I169" i="174"/>
  <c r="H169" i="174"/>
  <c r="G169" i="174"/>
  <c r="J168" i="174"/>
  <c r="I168" i="174"/>
  <c r="H168" i="174"/>
  <c r="G168" i="174"/>
  <c r="J167" i="174"/>
  <c r="I167" i="174"/>
  <c r="H167" i="174"/>
  <c r="G167" i="174"/>
  <c r="J166" i="174"/>
  <c r="I166" i="174"/>
  <c r="H166" i="174"/>
  <c r="G166" i="174"/>
  <c r="J165" i="174"/>
  <c r="I165" i="174"/>
  <c r="H165" i="174"/>
  <c r="G165" i="174"/>
  <c r="J164" i="174"/>
  <c r="I164" i="174"/>
  <c r="H164" i="174"/>
  <c r="G164" i="174"/>
  <c r="J163" i="174"/>
  <c r="I163" i="174"/>
  <c r="H163" i="174"/>
  <c r="G163" i="174"/>
  <c r="J162" i="174"/>
  <c r="I162" i="174"/>
  <c r="H162" i="174"/>
  <c r="G162" i="174"/>
  <c r="J161" i="174"/>
  <c r="I161" i="174"/>
  <c r="H161" i="174"/>
  <c r="G161" i="174"/>
  <c r="J160" i="174"/>
  <c r="I160" i="174"/>
  <c r="H160" i="174"/>
  <c r="G160" i="174"/>
  <c r="J159" i="174"/>
  <c r="I159" i="174"/>
  <c r="H159" i="174"/>
  <c r="G159" i="174"/>
  <c r="J158" i="174"/>
  <c r="I158" i="174"/>
  <c r="H158" i="174"/>
  <c r="G158" i="174"/>
  <c r="J157" i="174"/>
  <c r="I157" i="174"/>
  <c r="H157" i="174"/>
  <c r="G157" i="174"/>
  <c r="J156" i="174"/>
  <c r="I156" i="174"/>
  <c r="H156" i="174"/>
  <c r="G156" i="174"/>
  <c r="I153" i="174"/>
  <c r="F153" i="174"/>
  <c r="H153" i="174" s="1"/>
  <c r="F152" i="174"/>
  <c r="I152" i="174" s="1"/>
  <c r="G151" i="174"/>
  <c r="F151" i="174"/>
  <c r="J151" i="174" s="1"/>
  <c r="H150" i="174"/>
  <c r="F150" i="174"/>
  <c r="G150" i="174" s="1"/>
  <c r="I149" i="174"/>
  <c r="F149" i="174"/>
  <c r="H149" i="174" s="1"/>
  <c r="F148" i="174"/>
  <c r="I148" i="174" s="1"/>
  <c r="I147" i="174"/>
  <c r="H147" i="174"/>
  <c r="G147" i="174"/>
  <c r="F147" i="174"/>
  <c r="J147" i="174" s="1"/>
  <c r="H146" i="174"/>
  <c r="F146" i="174"/>
  <c r="G146" i="174" s="1"/>
  <c r="I145" i="174"/>
  <c r="G145" i="174"/>
  <c r="F145" i="174"/>
  <c r="H145" i="174" s="1"/>
  <c r="F144" i="174"/>
  <c r="I144" i="174" s="1"/>
  <c r="I143" i="174"/>
  <c r="G143" i="174"/>
  <c r="F143" i="174"/>
  <c r="J143" i="174" s="1"/>
  <c r="H142" i="174"/>
  <c r="F142" i="174"/>
  <c r="G142" i="174" s="1"/>
  <c r="I141" i="174"/>
  <c r="G141" i="174"/>
  <c r="F141" i="174"/>
  <c r="H141" i="174" s="1"/>
  <c r="F140" i="174"/>
  <c r="I140" i="174" s="1"/>
  <c r="I139" i="174"/>
  <c r="G139" i="174"/>
  <c r="F139" i="174"/>
  <c r="J139" i="174" s="1"/>
  <c r="J138" i="174"/>
  <c r="I138" i="174"/>
  <c r="H138" i="174"/>
  <c r="G138" i="174"/>
  <c r="J137" i="174"/>
  <c r="I137" i="174"/>
  <c r="H137" i="174"/>
  <c r="G137" i="174"/>
  <c r="J136" i="174"/>
  <c r="I136" i="174"/>
  <c r="H136" i="174"/>
  <c r="G136" i="174"/>
  <c r="J135" i="174"/>
  <c r="I135" i="174"/>
  <c r="H135" i="174"/>
  <c r="G135" i="174"/>
  <c r="J134" i="174"/>
  <c r="I134" i="174"/>
  <c r="H134" i="174"/>
  <c r="G134" i="174"/>
  <c r="J133" i="174"/>
  <c r="I133" i="174"/>
  <c r="H133" i="174"/>
  <c r="G133" i="174"/>
  <c r="J132" i="174"/>
  <c r="I132" i="174"/>
  <c r="H132" i="174"/>
  <c r="G132" i="174"/>
  <c r="J131" i="174"/>
  <c r="I131" i="174"/>
  <c r="H131" i="174"/>
  <c r="G131" i="174"/>
  <c r="J130" i="174"/>
  <c r="I130" i="174"/>
  <c r="H130" i="174"/>
  <c r="G130" i="174"/>
  <c r="J129" i="174"/>
  <c r="I129" i="174"/>
  <c r="H129" i="174"/>
  <c r="G129" i="174"/>
  <c r="J128" i="174"/>
  <c r="I128" i="174"/>
  <c r="H128" i="174"/>
  <c r="G128" i="174"/>
  <c r="J127" i="174"/>
  <c r="I127" i="174"/>
  <c r="H127" i="174"/>
  <c r="G127" i="174"/>
  <c r="J126" i="174"/>
  <c r="I126" i="174"/>
  <c r="H126" i="174"/>
  <c r="G126" i="174"/>
  <c r="J125" i="174"/>
  <c r="I125" i="174"/>
  <c r="H125" i="174"/>
  <c r="G125" i="174"/>
  <c r="J124" i="174"/>
  <c r="I124" i="174"/>
  <c r="H124" i="174"/>
  <c r="G124" i="174"/>
  <c r="J123" i="174"/>
  <c r="I123" i="174"/>
  <c r="H123" i="174"/>
  <c r="G123" i="174"/>
  <c r="J122" i="174"/>
  <c r="I122" i="174"/>
  <c r="H122" i="174"/>
  <c r="G122" i="174"/>
  <c r="J121" i="174"/>
  <c r="I121" i="174"/>
  <c r="H121" i="174"/>
  <c r="G121" i="174"/>
  <c r="J120" i="174"/>
  <c r="I120" i="174"/>
  <c r="H120" i="174"/>
  <c r="G120" i="174"/>
  <c r="J119" i="174"/>
  <c r="I119" i="174"/>
  <c r="H119" i="174"/>
  <c r="G119" i="174"/>
  <c r="J118" i="174"/>
  <c r="I118" i="174"/>
  <c r="H118" i="174"/>
  <c r="G118" i="174"/>
  <c r="J117" i="174"/>
  <c r="I117" i="174"/>
  <c r="H117" i="174"/>
  <c r="G117" i="174"/>
  <c r="J116" i="174"/>
  <c r="I116" i="174"/>
  <c r="H116" i="174"/>
  <c r="G116" i="174"/>
  <c r="J115" i="174"/>
  <c r="I115" i="174"/>
  <c r="H115" i="174"/>
  <c r="G115" i="174"/>
  <c r="J114" i="174"/>
  <c r="I114" i="174"/>
  <c r="H114" i="174"/>
  <c r="G114" i="174"/>
  <c r="J113" i="174"/>
  <c r="I113" i="174"/>
  <c r="H113" i="174"/>
  <c r="G113" i="174"/>
  <c r="J112" i="174"/>
  <c r="I112" i="174"/>
  <c r="H112" i="174"/>
  <c r="G112" i="174"/>
  <c r="J111" i="174"/>
  <c r="I111" i="174"/>
  <c r="H111" i="174"/>
  <c r="G111" i="174"/>
  <c r="J110" i="174"/>
  <c r="I110" i="174"/>
  <c r="H110" i="174"/>
  <c r="G110" i="174"/>
  <c r="J109" i="174"/>
  <c r="I109" i="174"/>
  <c r="H109" i="174"/>
  <c r="G109" i="174"/>
  <c r="J108" i="174"/>
  <c r="I108" i="174"/>
  <c r="H108" i="174"/>
  <c r="G108" i="174"/>
  <c r="J107" i="174"/>
  <c r="I107" i="174"/>
  <c r="H107" i="174"/>
  <c r="G107" i="174"/>
  <c r="J106" i="174"/>
  <c r="I106" i="174"/>
  <c r="H106" i="174"/>
  <c r="G106" i="174"/>
  <c r="J105" i="174"/>
  <c r="I105" i="174"/>
  <c r="H105" i="174"/>
  <c r="G105" i="174"/>
  <c r="H104" i="174"/>
  <c r="F104" i="174"/>
  <c r="G104" i="174" s="1"/>
  <c r="I103" i="174"/>
  <c r="F103" i="174"/>
  <c r="H103" i="174" s="1"/>
  <c r="J102" i="174"/>
  <c r="I102" i="174"/>
  <c r="H102" i="174"/>
  <c r="G102" i="174"/>
  <c r="J101" i="174"/>
  <c r="I101" i="174"/>
  <c r="H101" i="174"/>
  <c r="G101" i="174"/>
  <c r="J100" i="174"/>
  <c r="I100" i="174"/>
  <c r="H100" i="174"/>
  <c r="G100" i="174"/>
  <c r="J99" i="174"/>
  <c r="I99" i="174"/>
  <c r="H99" i="174"/>
  <c r="G99" i="174"/>
  <c r="J98" i="174"/>
  <c r="I98" i="174"/>
  <c r="H98" i="174"/>
  <c r="G98" i="174"/>
  <c r="J97" i="174"/>
  <c r="I97" i="174"/>
  <c r="H97" i="174"/>
  <c r="G97" i="174"/>
  <c r="J96" i="174"/>
  <c r="I96" i="174"/>
  <c r="H96" i="174"/>
  <c r="G96" i="174"/>
  <c r="J95" i="174"/>
  <c r="I95" i="174"/>
  <c r="H95" i="174"/>
  <c r="G95" i="174"/>
  <c r="J94" i="174"/>
  <c r="I94" i="174"/>
  <c r="H94" i="174"/>
  <c r="G94" i="174"/>
  <c r="J93" i="174"/>
  <c r="I93" i="174"/>
  <c r="H93" i="174"/>
  <c r="G93" i="174"/>
  <c r="J92" i="174"/>
  <c r="I92" i="174"/>
  <c r="H92" i="174"/>
  <c r="G92" i="174"/>
  <c r="J91" i="174"/>
  <c r="I91" i="174"/>
  <c r="H91" i="174"/>
  <c r="G91" i="174"/>
  <c r="J90" i="174"/>
  <c r="I90" i="174"/>
  <c r="H90" i="174"/>
  <c r="G90" i="174"/>
  <c r="J89" i="174"/>
  <c r="I89" i="174"/>
  <c r="H89" i="174"/>
  <c r="G89" i="174"/>
  <c r="J88" i="174"/>
  <c r="I88" i="174"/>
  <c r="H88" i="174"/>
  <c r="G88" i="174"/>
  <c r="J87" i="174"/>
  <c r="I87" i="174"/>
  <c r="H87" i="174"/>
  <c r="G87" i="174"/>
  <c r="J86" i="174"/>
  <c r="I86" i="174"/>
  <c r="H86" i="174"/>
  <c r="G86" i="174"/>
  <c r="J85" i="174"/>
  <c r="I85" i="174"/>
  <c r="H85" i="174"/>
  <c r="G85" i="174"/>
  <c r="F84" i="174"/>
  <c r="E84" i="174"/>
  <c r="D84" i="174"/>
  <c r="C84" i="174"/>
  <c r="B84" i="174"/>
  <c r="I83" i="174"/>
  <c r="G83" i="174"/>
  <c r="F83" i="174"/>
  <c r="J83" i="174" s="1"/>
  <c r="I82" i="174"/>
  <c r="H82" i="174"/>
  <c r="G82" i="174"/>
  <c r="F82" i="174"/>
  <c r="J82" i="174" s="1"/>
  <c r="I81" i="174"/>
  <c r="H81" i="174"/>
  <c r="G81" i="174"/>
  <c r="F81" i="174"/>
  <c r="J81" i="174" s="1"/>
  <c r="I80" i="174"/>
  <c r="H80" i="174"/>
  <c r="G80" i="174"/>
  <c r="F80" i="174"/>
  <c r="J80" i="174" s="1"/>
  <c r="I79" i="174"/>
  <c r="H79" i="174"/>
  <c r="G79" i="174"/>
  <c r="F79" i="174"/>
  <c r="J79" i="174" s="1"/>
  <c r="I78" i="174"/>
  <c r="H78" i="174"/>
  <c r="G78" i="174"/>
  <c r="F78" i="174"/>
  <c r="J78" i="174" s="1"/>
  <c r="I77" i="174"/>
  <c r="H77" i="174"/>
  <c r="G77" i="174"/>
  <c r="F77" i="174"/>
  <c r="J77" i="174" s="1"/>
  <c r="I76" i="174"/>
  <c r="H76" i="174"/>
  <c r="G76" i="174"/>
  <c r="F76" i="174"/>
  <c r="J76" i="174" s="1"/>
  <c r="I75" i="174"/>
  <c r="H75" i="174"/>
  <c r="G75" i="174"/>
  <c r="F75" i="174"/>
  <c r="J75" i="174" s="1"/>
  <c r="H74" i="174"/>
  <c r="F74" i="174"/>
  <c r="G74" i="174" s="1"/>
  <c r="G26" i="174" s="1"/>
  <c r="J73" i="174"/>
  <c r="I73" i="174"/>
  <c r="H73" i="174"/>
  <c r="G73" i="174"/>
  <c r="J72" i="174"/>
  <c r="I72" i="174"/>
  <c r="H72" i="174"/>
  <c r="G72" i="174"/>
  <c r="J71" i="174"/>
  <c r="I71" i="174"/>
  <c r="H71" i="174"/>
  <c r="G71" i="174"/>
  <c r="J70" i="174"/>
  <c r="I70" i="174"/>
  <c r="H70" i="174"/>
  <c r="G70" i="174"/>
  <c r="J69" i="174"/>
  <c r="I69" i="174"/>
  <c r="H69" i="174"/>
  <c r="G69" i="174"/>
  <c r="J68" i="174"/>
  <c r="I68" i="174"/>
  <c r="H68" i="174"/>
  <c r="G68" i="174"/>
  <c r="J67" i="174"/>
  <c r="I67" i="174"/>
  <c r="H67" i="174"/>
  <c r="G67" i="174"/>
  <c r="J66" i="174"/>
  <c r="I66" i="174"/>
  <c r="H66" i="174"/>
  <c r="G66" i="174"/>
  <c r="J65" i="174"/>
  <c r="I65" i="174"/>
  <c r="H65" i="174"/>
  <c r="G65" i="174"/>
  <c r="J64" i="174"/>
  <c r="I64" i="174"/>
  <c r="H64" i="174"/>
  <c r="G64" i="174"/>
  <c r="J63" i="174"/>
  <c r="I63" i="174"/>
  <c r="H63" i="174"/>
  <c r="G63" i="174"/>
  <c r="J62" i="174"/>
  <c r="I62" i="174"/>
  <c r="H62" i="174"/>
  <c r="G62" i="174"/>
  <c r="J61" i="174"/>
  <c r="I61" i="174"/>
  <c r="H61" i="174"/>
  <c r="G61" i="174"/>
  <c r="J60" i="174"/>
  <c r="I60" i="174"/>
  <c r="H60" i="174"/>
  <c r="G60" i="174"/>
  <c r="J59" i="174"/>
  <c r="I59" i="174"/>
  <c r="H59" i="174"/>
  <c r="G59" i="174"/>
  <c r="J58" i="174"/>
  <c r="I58" i="174"/>
  <c r="H58" i="174"/>
  <c r="G58" i="174"/>
  <c r="J57" i="174"/>
  <c r="I57" i="174"/>
  <c r="H57" i="174"/>
  <c r="G57" i="174"/>
  <c r="J56" i="174"/>
  <c r="I56" i="174"/>
  <c r="H56" i="174"/>
  <c r="G56" i="174"/>
  <c r="J55" i="174"/>
  <c r="I55" i="174"/>
  <c r="H55" i="174"/>
  <c r="G55" i="174"/>
  <c r="J54" i="174"/>
  <c r="I54" i="174"/>
  <c r="H54" i="174"/>
  <c r="G54" i="174"/>
  <c r="J53" i="174"/>
  <c r="I53" i="174"/>
  <c r="H53" i="174"/>
  <c r="G53" i="174"/>
  <c r="J52" i="174"/>
  <c r="I52" i="174"/>
  <c r="H52" i="174"/>
  <c r="G52" i="174"/>
  <c r="J51" i="174"/>
  <c r="I51" i="174"/>
  <c r="H51" i="174"/>
  <c r="G51" i="174"/>
  <c r="J50" i="174"/>
  <c r="I50" i="174"/>
  <c r="H50" i="174"/>
  <c r="G50" i="174"/>
  <c r="J49" i="174"/>
  <c r="I49" i="174"/>
  <c r="H49" i="174"/>
  <c r="G49" i="174"/>
  <c r="J48" i="174"/>
  <c r="I48" i="174"/>
  <c r="H48" i="174"/>
  <c r="G48" i="174"/>
  <c r="J47" i="174"/>
  <c r="I47" i="174"/>
  <c r="H47" i="174"/>
  <c r="G47" i="174"/>
  <c r="J46" i="174"/>
  <c r="I46" i="174"/>
  <c r="H46" i="174"/>
  <c r="G46" i="174"/>
  <c r="J45" i="174"/>
  <c r="I45" i="174"/>
  <c r="H45" i="174"/>
  <c r="G45" i="174"/>
  <c r="J44" i="174"/>
  <c r="I44" i="174"/>
  <c r="H44" i="174"/>
  <c r="G44" i="174"/>
  <c r="J43" i="174"/>
  <c r="I43" i="174"/>
  <c r="H43" i="174"/>
  <c r="G43" i="174"/>
  <c r="J42" i="174"/>
  <c r="I42" i="174"/>
  <c r="H42" i="174"/>
  <c r="G42" i="174"/>
  <c r="J41" i="174"/>
  <c r="I41" i="174"/>
  <c r="H41" i="174"/>
  <c r="G41" i="174"/>
  <c r="J40" i="174"/>
  <c r="I40" i="174"/>
  <c r="H40" i="174"/>
  <c r="G40" i="174"/>
  <c r="J39" i="174"/>
  <c r="I39" i="174"/>
  <c r="H39" i="174"/>
  <c r="G39" i="174"/>
  <c r="J38" i="174"/>
  <c r="I38" i="174"/>
  <c r="H38" i="174"/>
  <c r="G38" i="174"/>
  <c r="J37" i="174"/>
  <c r="I37" i="174"/>
  <c r="H37" i="174"/>
  <c r="G37" i="174"/>
  <c r="J36" i="174"/>
  <c r="I36" i="174"/>
  <c r="H36" i="174"/>
  <c r="G36" i="174"/>
  <c r="J35" i="174"/>
  <c r="I35" i="174"/>
  <c r="H35" i="174"/>
  <c r="G35" i="174"/>
  <c r="J34" i="174"/>
  <c r="I34" i="174"/>
  <c r="H34" i="174"/>
  <c r="G34" i="174"/>
  <c r="J33" i="174"/>
  <c r="I33" i="174"/>
  <c r="H33" i="174"/>
  <c r="G33" i="174"/>
  <c r="J32" i="174"/>
  <c r="I32" i="174"/>
  <c r="H32" i="174"/>
  <c r="G32" i="174"/>
  <c r="J31" i="174"/>
  <c r="I31" i="174"/>
  <c r="H31" i="174"/>
  <c r="G31" i="174"/>
  <c r="J30" i="174"/>
  <c r="I30" i="174"/>
  <c r="H30" i="174"/>
  <c r="G30" i="174"/>
  <c r="J29" i="174"/>
  <c r="I29" i="174"/>
  <c r="H29" i="174"/>
  <c r="G29" i="174"/>
  <c r="J28" i="174"/>
  <c r="I28" i="174"/>
  <c r="H28" i="174"/>
  <c r="G28" i="174"/>
  <c r="J27" i="174"/>
  <c r="I27" i="174"/>
  <c r="H27" i="174"/>
  <c r="G27" i="174"/>
  <c r="E26" i="174"/>
  <c r="D26" i="174"/>
  <c r="C26" i="174"/>
  <c r="B26" i="174"/>
  <c r="B25" i="174" s="1"/>
  <c r="B84" i="173"/>
  <c r="E26" i="173"/>
  <c r="J235" i="174" l="1"/>
  <c r="J148" i="174"/>
  <c r="J152" i="174"/>
  <c r="J200" i="174"/>
  <c r="J185" i="174" s="1"/>
  <c r="F26" i="174"/>
  <c r="F25" i="174" s="1"/>
  <c r="I74" i="174"/>
  <c r="I26" i="174" s="1"/>
  <c r="H83" i="174"/>
  <c r="H26" i="174" s="1"/>
  <c r="J103" i="174"/>
  <c r="I104" i="174"/>
  <c r="I84" i="174" s="1"/>
  <c r="H139" i="174"/>
  <c r="H84" i="174" s="1"/>
  <c r="G140" i="174"/>
  <c r="J141" i="174"/>
  <c r="I142" i="174"/>
  <c r="H143" i="174"/>
  <c r="G144" i="174"/>
  <c r="J145" i="174"/>
  <c r="I146" i="174"/>
  <c r="G148" i="174"/>
  <c r="J149" i="174"/>
  <c r="I150" i="174"/>
  <c r="H151" i="174"/>
  <c r="G152" i="174"/>
  <c r="J153" i="174"/>
  <c r="H238" i="174"/>
  <c r="H242" i="174"/>
  <c r="H235" i="174" s="1"/>
  <c r="H246" i="174"/>
  <c r="H250" i="174"/>
  <c r="H254" i="174"/>
  <c r="H258" i="174"/>
  <c r="H262" i="174"/>
  <c r="H266" i="174"/>
  <c r="J74" i="174"/>
  <c r="J26" i="174" s="1"/>
  <c r="G103" i="174"/>
  <c r="G84" i="174" s="1"/>
  <c r="G25" i="174" s="1"/>
  <c r="J104" i="174"/>
  <c r="H140" i="174"/>
  <c r="J142" i="174"/>
  <c r="H144" i="174"/>
  <c r="J146" i="174"/>
  <c r="H148" i="174"/>
  <c r="G149" i="174"/>
  <c r="J150" i="174"/>
  <c r="I151" i="174"/>
  <c r="H152" i="174"/>
  <c r="G153" i="174"/>
  <c r="J140" i="174"/>
  <c r="J144" i="174"/>
  <c r="F235" i="174"/>
  <c r="H25" i="174" l="1"/>
  <c r="G22" i="174"/>
  <c r="H22" i="174" s="1"/>
  <c r="J84" i="174"/>
  <c r="J25" i="174" s="1"/>
  <c r="I25" i="174"/>
  <c r="F269" i="173" l="1"/>
  <c r="J269" i="173" s="1"/>
  <c r="J268" i="173"/>
  <c r="F268" i="173"/>
  <c r="H268" i="173" s="1"/>
  <c r="F267" i="173"/>
  <c r="J267" i="173" s="1"/>
  <c r="F266" i="173"/>
  <c r="J266" i="173" s="1"/>
  <c r="F265" i="173"/>
  <c r="J265" i="173" s="1"/>
  <c r="J264" i="173"/>
  <c r="F264" i="173"/>
  <c r="H264" i="173" s="1"/>
  <c r="F263" i="173"/>
  <c r="J263" i="173" s="1"/>
  <c r="F262" i="173"/>
  <c r="J262" i="173" s="1"/>
  <c r="F261" i="173"/>
  <c r="J261" i="173" s="1"/>
  <c r="J260" i="173"/>
  <c r="F260" i="173"/>
  <c r="H260" i="173" s="1"/>
  <c r="F259" i="173"/>
  <c r="J259" i="173" s="1"/>
  <c r="F258" i="173"/>
  <c r="J258" i="173" s="1"/>
  <c r="F257" i="173"/>
  <c r="J257" i="173" s="1"/>
  <c r="J256" i="173"/>
  <c r="F256" i="173"/>
  <c r="H256" i="173" s="1"/>
  <c r="F255" i="173"/>
  <c r="J255" i="173" s="1"/>
  <c r="F254" i="173"/>
  <c r="J254" i="173" s="1"/>
  <c r="F253" i="173"/>
  <c r="J253" i="173" s="1"/>
  <c r="J252" i="173"/>
  <c r="F252" i="173"/>
  <c r="H252" i="173" s="1"/>
  <c r="F251" i="173"/>
  <c r="J251" i="173" s="1"/>
  <c r="F250" i="173"/>
  <c r="J250" i="173" s="1"/>
  <c r="F249" i="173"/>
  <c r="J249" i="173" s="1"/>
  <c r="J248" i="173"/>
  <c r="F248" i="173"/>
  <c r="H248" i="173" s="1"/>
  <c r="F247" i="173"/>
  <c r="J247" i="173" s="1"/>
  <c r="F246" i="173"/>
  <c r="J246" i="173" s="1"/>
  <c r="F245" i="173"/>
  <c r="J245" i="173" s="1"/>
  <c r="J244" i="173"/>
  <c r="F244" i="173"/>
  <c r="H244" i="173" s="1"/>
  <c r="F243" i="173"/>
  <c r="J243" i="173" s="1"/>
  <c r="F242" i="173"/>
  <c r="J242" i="173" s="1"/>
  <c r="F241" i="173"/>
  <c r="J241" i="173" s="1"/>
  <c r="J240" i="173"/>
  <c r="F240" i="173"/>
  <c r="H240" i="173" s="1"/>
  <c r="F239" i="173"/>
  <c r="J239" i="173" s="1"/>
  <c r="F238" i="173"/>
  <c r="J238" i="173" s="1"/>
  <c r="F237" i="173"/>
  <c r="J237" i="173" s="1"/>
  <c r="J236" i="173"/>
  <c r="F236" i="173"/>
  <c r="H236" i="173" s="1"/>
  <c r="E235" i="173"/>
  <c r="D235" i="173"/>
  <c r="C235" i="173"/>
  <c r="B235" i="173"/>
  <c r="I234" i="173"/>
  <c r="H234" i="173"/>
  <c r="G234" i="173"/>
  <c r="F234" i="173"/>
  <c r="J234" i="173" s="1"/>
  <c r="I233" i="173"/>
  <c r="H233" i="173"/>
  <c r="G233" i="173"/>
  <c r="F233" i="173"/>
  <c r="J233" i="173" s="1"/>
  <c r="I232" i="173"/>
  <c r="H232" i="173"/>
  <c r="G232" i="173"/>
  <c r="F232" i="173"/>
  <c r="J232" i="173" s="1"/>
  <c r="I231" i="173"/>
  <c r="H231" i="173"/>
  <c r="G231" i="173"/>
  <c r="F231" i="173"/>
  <c r="J231" i="173" s="1"/>
  <c r="I230" i="173"/>
  <c r="H230" i="173"/>
  <c r="G230" i="173"/>
  <c r="F230" i="173"/>
  <c r="J230" i="173" s="1"/>
  <c r="I229" i="173"/>
  <c r="H229" i="173"/>
  <c r="G229" i="173"/>
  <c r="F229" i="173"/>
  <c r="J229" i="173" s="1"/>
  <c r="I228" i="173"/>
  <c r="H228" i="173"/>
  <c r="G228" i="173"/>
  <c r="F228" i="173"/>
  <c r="J228" i="173" s="1"/>
  <c r="I227" i="173"/>
  <c r="H227" i="173"/>
  <c r="G227" i="173"/>
  <c r="F227" i="173"/>
  <c r="J227" i="173" s="1"/>
  <c r="I226" i="173"/>
  <c r="H226" i="173"/>
  <c r="G226" i="173"/>
  <c r="F226" i="173"/>
  <c r="J226" i="173" s="1"/>
  <c r="I225" i="173"/>
  <c r="H225" i="173"/>
  <c r="G225" i="173"/>
  <c r="F225" i="173"/>
  <c r="J225" i="173" s="1"/>
  <c r="I224" i="173"/>
  <c r="H224" i="173"/>
  <c r="G224" i="173"/>
  <c r="F224" i="173"/>
  <c r="J224" i="173" s="1"/>
  <c r="I223" i="173"/>
  <c r="H223" i="173"/>
  <c r="G223" i="173"/>
  <c r="F223" i="173"/>
  <c r="J223" i="173" s="1"/>
  <c r="I222" i="173"/>
  <c r="H222" i="173"/>
  <c r="G222" i="173"/>
  <c r="F222" i="173"/>
  <c r="J222" i="173" s="1"/>
  <c r="I221" i="173"/>
  <c r="H221" i="173"/>
  <c r="G221" i="173"/>
  <c r="F221" i="173"/>
  <c r="J221" i="173" s="1"/>
  <c r="I220" i="173"/>
  <c r="H220" i="173"/>
  <c r="G220" i="173"/>
  <c r="F220" i="173"/>
  <c r="J220" i="173" s="1"/>
  <c r="I219" i="173"/>
  <c r="H219" i="173"/>
  <c r="G219" i="173"/>
  <c r="F219" i="173"/>
  <c r="J219" i="173" s="1"/>
  <c r="I218" i="173"/>
  <c r="H218" i="173"/>
  <c r="G218" i="173"/>
  <c r="F218" i="173"/>
  <c r="J218" i="173" s="1"/>
  <c r="I217" i="173"/>
  <c r="H217" i="173"/>
  <c r="G217" i="173"/>
  <c r="F217" i="173"/>
  <c r="J217" i="173" s="1"/>
  <c r="I216" i="173"/>
  <c r="H216" i="173"/>
  <c r="G216" i="173"/>
  <c r="F216" i="173"/>
  <c r="J216" i="173" s="1"/>
  <c r="I215" i="173"/>
  <c r="H215" i="173"/>
  <c r="G215" i="173"/>
  <c r="F215" i="173"/>
  <c r="J215" i="173" s="1"/>
  <c r="I214" i="173"/>
  <c r="H214" i="173"/>
  <c r="G214" i="173"/>
  <c r="F214" i="173"/>
  <c r="J214" i="173" s="1"/>
  <c r="I213" i="173"/>
  <c r="H213" i="173"/>
  <c r="G213" i="173"/>
  <c r="F213" i="173"/>
  <c r="J213" i="173" s="1"/>
  <c r="I212" i="173"/>
  <c r="H212" i="173"/>
  <c r="G212" i="173"/>
  <c r="F212" i="173"/>
  <c r="J212" i="173" s="1"/>
  <c r="I211" i="173"/>
  <c r="H211" i="173"/>
  <c r="G211" i="173"/>
  <c r="F211" i="173"/>
  <c r="J211" i="173" s="1"/>
  <c r="I210" i="173"/>
  <c r="H210" i="173"/>
  <c r="G210" i="173"/>
  <c r="F210" i="173"/>
  <c r="J210" i="173" s="1"/>
  <c r="I209" i="173"/>
  <c r="H209" i="173"/>
  <c r="G209" i="173"/>
  <c r="F209" i="173"/>
  <c r="J209" i="173" s="1"/>
  <c r="I208" i="173"/>
  <c r="H208" i="173"/>
  <c r="G208" i="173"/>
  <c r="F208" i="173"/>
  <c r="J208" i="173" s="1"/>
  <c r="I207" i="173"/>
  <c r="H207" i="173"/>
  <c r="G207" i="173"/>
  <c r="F207" i="173"/>
  <c r="J207" i="173" s="1"/>
  <c r="I206" i="173"/>
  <c r="H206" i="173"/>
  <c r="G206" i="173"/>
  <c r="F206" i="173"/>
  <c r="J206" i="173" s="1"/>
  <c r="I205" i="173"/>
  <c r="H205" i="173"/>
  <c r="G205" i="173"/>
  <c r="F205" i="173"/>
  <c r="J205" i="173" s="1"/>
  <c r="I204" i="173"/>
  <c r="H204" i="173"/>
  <c r="G204" i="173"/>
  <c r="F204" i="173"/>
  <c r="J204" i="173" s="1"/>
  <c r="I203" i="173"/>
  <c r="H203" i="173"/>
  <c r="G203" i="173"/>
  <c r="F203" i="173"/>
  <c r="J203" i="173" s="1"/>
  <c r="I202" i="173"/>
  <c r="H202" i="173"/>
  <c r="G202" i="173"/>
  <c r="F202" i="173"/>
  <c r="J202" i="173" s="1"/>
  <c r="I201" i="173"/>
  <c r="H201" i="173"/>
  <c r="G201" i="173"/>
  <c r="F201" i="173"/>
  <c r="J201" i="173" s="1"/>
  <c r="I200" i="173"/>
  <c r="H200" i="173"/>
  <c r="G200" i="173"/>
  <c r="F200" i="173"/>
  <c r="I199" i="173"/>
  <c r="H199" i="173"/>
  <c r="G199" i="173"/>
  <c r="G185" i="173" s="1"/>
  <c r="F199" i="173"/>
  <c r="J199" i="173" s="1"/>
  <c r="J198" i="173"/>
  <c r="I198" i="173"/>
  <c r="H198" i="173"/>
  <c r="G198" i="173"/>
  <c r="J197" i="173"/>
  <c r="I197" i="173"/>
  <c r="H197" i="173"/>
  <c r="G197" i="173"/>
  <c r="J196" i="173"/>
  <c r="I196" i="173"/>
  <c r="H196" i="173"/>
  <c r="G196" i="173"/>
  <c r="J195" i="173"/>
  <c r="I195" i="173"/>
  <c r="H195" i="173"/>
  <c r="G195" i="173"/>
  <c r="J194" i="173"/>
  <c r="I194" i="173"/>
  <c r="H194" i="173"/>
  <c r="G194" i="173"/>
  <c r="J193" i="173"/>
  <c r="I193" i="173"/>
  <c r="H193" i="173"/>
  <c r="G193" i="173"/>
  <c r="J192" i="173"/>
  <c r="I192" i="173"/>
  <c r="H192" i="173"/>
  <c r="G192" i="173"/>
  <c r="J191" i="173"/>
  <c r="I191" i="173"/>
  <c r="H191" i="173"/>
  <c r="G191" i="173"/>
  <c r="J190" i="173"/>
  <c r="I190" i="173"/>
  <c r="H190" i="173"/>
  <c r="G190" i="173"/>
  <c r="J189" i="173"/>
  <c r="I189" i="173"/>
  <c r="H189" i="173"/>
  <c r="G189" i="173"/>
  <c r="J188" i="173"/>
  <c r="I188" i="173"/>
  <c r="H188" i="173"/>
  <c r="G188" i="173"/>
  <c r="J187" i="173"/>
  <c r="I187" i="173"/>
  <c r="H187" i="173"/>
  <c r="G187" i="173"/>
  <c r="J186" i="173"/>
  <c r="I186" i="173"/>
  <c r="I185" i="173" s="1"/>
  <c r="H186" i="173"/>
  <c r="G186" i="173"/>
  <c r="E185" i="173"/>
  <c r="D185" i="173"/>
  <c r="C185" i="173"/>
  <c r="B185" i="173"/>
  <c r="J176" i="173"/>
  <c r="I176" i="173"/>
  <c r="H176" i="173"/>
  <c r="G176" i="173"/>
  <c r="J175" i="173"/>
  <c r="I175" i="173"/>
  <c r="H175" i="173"/>
  <c r="G175" i="173"/>
  <c r="J174" i="173"/>
  <c r="I174" i="173"/>
  <c r="H174" i="173"/>
  <c r="G174" i="173"/>
  <c r="J173" i="173"/>
  <c r="I173" i="173"/>
  <c r="H173" i="173"/>
  <c r="G173" i="173"/>
  <c r="J172" i="173"/>
  <c r="I172" i="173"/>
  <c r="H172" i="173"/>
  <c r="G172" i="173"/>
  <c r="J171" i="173"/>
  <c r="I171" i="173"/>
  <c r="H171" i="173"/>
  <c r="G171" i="173"/>
  <c r="J170" i="173"/>
  <c r="I170" i="173"/>
  <c r="H170" i="173"/>
  <c r="G170" i="173"/>
  <c r="J169" i="173"/>
  <c r="I169" i="173"/>
  <c r="H169" i="173"/>
  <c r="G169" i="173"/>
  <c r="J168" i="173"/>
  <c r="I168" i="173"/>
  <c r="H168" i="173"/>
  <c r="G168" i="173"/>
  <c r="J167" i="173"/>
  <c r="I167" i="173"/>
  <c r="H167" i="173"/>
  <c r="G167" i="173"/>
  <c r="J166" i="173"/>
  <c r="I166" i="173"/>
  <c r="H166" i="173"/>
  <c r="G166" i="173"/>
  <c r="J165" i="173"/>
  <c r="I165" i="173"/>
  <c r="H165" i="173"/>
  <c r="G165" i="173"/>
  <c r="J164" i="173"/>
  <c r="I164" i="173"/>
  <c r="H164" i="173"/>
  <c r="G164" i="173"/>
  <c r="J163" i="173"/>
  <c r="I163" i="173"/>
  <c r="H163" i="173"/>
  <c r="G163" i="173"/>
  <c r="J162" i="173"/>
  <c r="I162" i="173"/>
  <c r="H162" i="173"/>
  <c r="G162" i="173"/>
  <c r="J161" i="173"/>
  <c r="I161" i="173"/>
  <c r="H161" i="173"/>
  <c r="G161" i="173"/>
  <c r="J160" i="173"/>
  <c r="I160" i="173"/>
  <c r="H160" i="173"/>
  <c r="G160" i="173"/>
  <c r="J159" i="173"/>
  <c r="I159" i="173"/>
  <c r="H159" i="173"/>
  <c r="G159" i="173"/>
  <c r="J158" i="173"/>
  <c r="I158" i="173"/>
  <c r="H158" i="173"/>
  <c r="G158" i="173"/>
  <c r="J157" i="173"/>
  <c r="I157" i="173"/>
  <c r="H157" i="173"/>
  <c r="G157" i="173"/>
  <c r="J156" i="173"/>
  <c r="I156" i="173"/>
  <c r="H156" i="173"/>
  <c r="G156" i="173"/>
  <c r="J155" i="173"/>
  <c r="I155" i="173"/>
  <c r="H155" i="173"/>
  <c r="G155" i="173"/>
  <c r="F154" i="173"/>
  <c r="H154" i="173" s="1"/>
  <c r="F153" i="173"/>
  <c r="I153" i="173" s="1"/>
  <c r="F152" i="173"/>
  <c r="J152" i="173" s="1"/>
  <c r="I151" i="173"/>
  <c r="F151" i="173"/>
  <c r="G151" i="173" s="1"/>
  <c r="F150" i="173"/>
  <c r="H150" i="173" s="1"/>
  <c r="G149" i="173"/>
  <c r="F149" i="173"/>
  <c r="I149" i="173" s="1"/>
  <c r="F148" i="173"/>
  <c r="J148" i="173" s="1"/>
  <c r="F147" i="173"/>
  <c r="G147" i="173" s="1"/>
  <c r="F146" i="173"/>
  <c r="H146" i="173" s="1"/>
  <c r="F145" i="173"/>
  <c r="I145" i="173" s="1"/>
  <c r="H144" i="173"/>
  <c r="G144" i="173"/>
  <c r="F144" i="173"/>
  <c r="J144" i="173" s="1"/>
  <c r="F143" i="173"/>
  <c r="G143" i="173" s="1"/>
  <c r="F142" i="173"/>
  <c r="H142" i="173" s="1"/>
  <c r="F141" i="173"/>
  <c r="I141" i="173" s="1"/>
  <c r="H140" i="173"/>
  <c r="F140" i="173"/>
  <c r="J140" i="173" s="1"/>
  <c r="J139" i="173"/>
  <c r="I139" i="173"/>
  <c r="H139" i="173"/>
  <c r="G139" i="173"/>
  <c r="J138" i="173"/>
  <c r="I138" i="173"/>
  <c r="H138" i="173"/>
  <c r="G138" i="173"/>
  <c r="J137" i="173"/>
  <c r="I137" i="173"/>
  <c r="H137" i="173"/>
  <c r="G137" i="173"/>
  <c r="J136" i="173"/>
  <c r="I136" i="173"/>
  <c r="H136" i="173"/>
  <c r="G136" i="173"/>
  <c r="J135" i="173"/>
  <c r="I135" i="173"/>
  <c r="H135" i="173"/>
  <c r="G135" i="173"/>
  <c r="J134" i="173"/>
  <c r="I134" i="173"/>
  <c r="H134" i="173"/>
  <c r="G134" i="173"/>
  <c r="J133" i="173"/>
  <c r="I133" i="173"/>
  <c r="H133" i="173"/>
  <c r="G133" i="173"/>
  <c r="J132" i="173"/>
  <c r="I132" i="173"/>
  <c r="H132" i="173"/>
  <c r="G132" i="173"/>
  <c r="J131" i="173"/>
  <c r="I131" i="173"/>
  <c r="H131" i="173"/>
  <c r="G131" i="173"/>
  <c r="J130" i="173"/>
  <c r="I130" i="173"/>
  <c r="H130" i="173"/>
  <c r="G130" i="173"/>
  <c r="J129" i="173"/>
  <c r="I129" i="173"/>
  <c r="H129" i="173"/>
  <c r="G129" i="173"/>
  <c r="J128" i="173"/>
  <c r="I128" i="173"/>
  <c r="H128" i="173"/>
  <c r="G128" i="173"/>
  <c r="J127" i="173"/>
  <c r="I127" i="173"/>
  <c r="H127" i="173"/>
  <c r="G127" i="173"/>
  <c r="J126" i="173"/>
  <c r="I126" i="173"/>
  <c r="H126" i="173"/>
  <c r="G126" i="173"/>
  <c r="J125" i="173"/>
  <c r="I125" i="173"/>
  <c r="H125" i="173"/>
  <c r="G125" i="173"/>
  <c r="J124" i="173"/>
  <c r="I124" i="173"/>
  <c r="H124" i="173"/>
  <c r="G124" i="173"/>
  <c r="J123" i="173"/>
  <c r="I123" i="173"/>
  <c r="H123" i="173"/>
  <c r="G123" i="173"/>
  <c r="J122" i="173"/>
  <c r="I122" i="173"/>
  <c r="H122" i="173"/>
  <c r="G122" i="173"/>
  <c r="J121" i="173"/>
  <c r="I121" i="173"/>
  <c r="H121" i="173"/>
  <c r="G121" i="173"/>
  <c r="J120" i="173"/>
  <c r="I120" i="173"/>
  <c r="H120" i="173"/>
  <c r="G120" i="173"/>
  <c r="J119" i="173"/>
  <c r="I119" i="173"/>
  <c r="H119" i="173"/>
  <c r="G119" i="173"/>
  <c r="J118" i="173"/>
  <c r="I118" i="173"/>
  <c r="H118" i="173"/>
  <c r="G118" i="173"/>
  <c r="J117" i="173"/>
  <c r="I117" i="173"/>
  <c r="H117" i="173"/>
  <c r="G117" i="173"/>
  <c r="J116" i="173"/>
  <c r="I116" i="173"/>
  <c r="H116" i="173"/>
  <c r="G116" i="173"/>
  <c r="J115" i="173"/>
  <c r="I115" i="173"/>
  <c r="H115" i="173"/>
  <c r="G115" i="173"/>
  <c r="J114" i="173"/>
  <c r="I114" i="173"/>
  <c r="H114" i="173"/>
  <c r="G114" i="173"/>
  <c r="J113" i="173"/>
  <c r="I113" i="173"/>
  <c r="H113" i="173"/>
  <c r="G113" i="173"/>
  <c r="J112" i="173"/>
  <c r="I112" i="173"/>
  <c r="H112" i="173"/>
  <c r="G112" i="173"/>
  <c r="J111" i="173"/>
  <c r="I111" i="173"/>
  <c r="H111" i="173"/>
  <c r="G111" i="173"/>
  <c r="J110" i="173"/>
  <c r="I110" i="173"/>
  <c r="H110" i="173"/>
  <c r="G110" i="173"/>
  <c r="J109" i="173"/>
  <c r="I109" i="173"/>
  <c r="H109" i="173"/>
  <c r="G109" i="173"/>
  <c r="J108" i="173"/>
  <c r="I108" i="173"/>
  <c r="H108" i="173"/>
  <c r="G108" i="173"/>
  <c r="J107" i="173"/>
  <c r="I107" i="173"/>
  <c r="H107" i="173"/>
  <c r="G107" i="173"/>
  <c r="J106" i="173"/>
  <c r="I106" i="173"/>
  <c r="H106" i="173"/>
  <c r="G106" i="173"/>
  <c r="J105" i="173"/>
  <c r="I105" i="173"/>
  <c r="H105" i="173"/>
  <c r="G105" i="173"/>
  <c r="I104" i="173"/>
  <c r="H104" i="173"/>
  <c r="F104" i="173"/>
  <c r="G104" i="173" s="1"/>
  <c r="F103" i="173"/>
  <c r="H103" i="173" s="1"/>
  <c r="J102" i="173"/>
  <c r="I102" i="173"/>
  <c r="H102" i="173"/>
  <c r="G102" i="173"/>
  <c r="J101" i="173"/>
  <c r="I101" i="173"/>
  <c r="H101" i="173"/>
  <c r="G101" i="173"/>
  <c r="J100" i="173"/>
  <c r="I100" i="173"/>
  <c r="H100" i="173"/>
  <c r="G100" i="173"/>
  <c r="J99" i="173"/>
  <c r="I99" i="173"/>
  <c r="H99" i="173"/>
  <c r="G99" i="173"/>
  <c r="J98" i="173"/>
  <c r="I98" i="173"/>
  <c r="H98" i="173"/>
  <c r="G98" i="173"/>
  <c r="J97" i="173"/>
  <c r="I97" i="173"/>
  <c r="H97" i="173"/>
  <c r="G97" i="173"/>
  <c r="J96" i="173"/>
  <c r="I96" i="173"/>
  <c r="H96" i="173"/>
  <c r="G96" i="173"/>
  <c r="J95" i="173"/>
  <c r="I95" i="173"/>
  <c r="H95" i="173"/>
  <c r="G95" i="173"/>
  <c r="J94" i="173"/>
  <c r="I94" i="173"/>
  <c r="H94" i="173"/>
  <c r="G94" i="173"/>
  <c r="J93" i="173"/>
  <c r="I93" i="173"/>
  <c r="H93" i="173"/>
  <c r="G93" i="173"/>
  <c r="J92" i="173"/>
  <c r="I92" i="173"/>
  <c r="H92" i="173"/>
  <c r="G92" i="173"/>
  <c r="J91" i="173"/>
  <c r="I91" i="173"/>
  <c r="H91" i="173"/>
  <c r="G91" i="173"/>
  <c r="J90" i="173"/>
  <c r="I90" i="173"/>
  <c r="H90" i="173"/>
  <c r="G90" i="173"/>
  <c r="J89" i="173"/>
  <c r="I89" i="173"/>
  <c r="H89" i="173"/>
  <c r="G89" i="173"/>
  <c r="J88" i="173"/>
  <c r="I88" i="173"/>
  <c r="H88" i="173"/>
  <c r="G88" i="173"/>
  <c r="J87" i="173"/>
  <c r="I87" i="173"/>
  <c r="H87" i="173"/>
  <c r="G87" i="173"/>
  <c r="J86" i="173"/>
  <c r="I86" i="173"/>
  <c r="H86" i="173"/>
  <c r="G86" i="173"/>
  <c r="J85" i="173"/>
  <c r="I85" i="173"/>
  <c r="H85" i="173"/>
  <c r="G85" i="173"/>
  <c r="E84" i="173"/>
  <c r="D84" i="173"/>
  <c r="C84" i="173"/>
  <c r="H83" i="173"/>
  <c r="G83" i="173"/>
  <c r="F83" i="173"/>
  <c r="J83" i="173" s="1"/>
  <c r="I82" i="173"/>
  <c r="H82" i="173"/>
  <c r="G82" i="173"/>
  <c r="F82" i="173"/>
  <c r="J82" i="173" s="1"/>
  <c r="I81" i="173"/>
  <c r="H81" i="173"/>
  <c r="G81" i="173"/>
  <c r="F81" i="173"/>
  <c r="J81" i="173" s="1"/>
  <c r="I80" i="173"/>
  <c r="H80" i="173"/>
  <c r="G80" i="173"/>
  <c r="F80" i="173"/>
  <c r="J80" i="173" s="1"/>
  <c r="I79" i="173"/>
  <c r="H79" i="173"/>
  <c r="G79" i="173"/>
  <c r="F79" i="173"/>
  <c r="J79" i="173" s="1"/>
  <c r="I78" i="173"/>
  <c r="H78" i="173"/>
  <c r="G78" i="173"/>
  <c r="F78" i="173"/>
  <c r="J78" i="173" s="1"/>
  <c r="I77" i="173"/>
  <c r="H77" i="173"/>
  <c r="G77" i="173"/>
  <c r="F77" i="173"/>
  <c r="J77" i="173" s="1"/>
  <c r="I76" i="173"/>
  <c r="H76" i="173"/>
  <c r="G76" i="173"/>
  <c r="F76" i="173"/>
  <c r="J76" i="173" s="1"/>
  <c r="I75" i="173"/>
  <c r="H75" i="173"/>
  <c r="G75" i="173"/>
  <c r="F75" i="173"/>
  <c r="J75" i="173" s="1"/>
  <c r="F74" i="173"/>
  <c r="G74" i="173" s="1"/>
  <c r="J72" i="173"/>
  <c r="I72" i="173"/>
  <c r="H72" i="173"/>
  <c r="G72" i="173"/>
  <c r="J39" i="173"/>
  <c r="I39" i="173"/>
  <c r="H39" i="173"/>
  <c r="G39" i="173"/>
  <c r="J71" i="173"/>
  <c r="I71" i="173"/>
  <c r="H71" i="173"/>
  <c r="G71" i="173"/>
  <c r="J70" i="173"/>
  <c r="I70" i="173"/>
  <c r="H70" i="173"/>
  <c r="G70" i="173"/>
  <c r="J38" i="173"/>
  <c r="I38" i="173"/>
  <c r="H38" i="173"/>
  <c r="G38" i="173"/>
  <c r="J69" i="173"/>
  <c r="I69" i="173"/>
  <c r="H69" i="173"/>
  <c r="G69" i="173"/>
  <c r="J37" i="173"/>
  <c r="I37" i="173"/>
  <c r="H37" i="173"/>
  <c r="G37" i="173"/>
  <c r="J68" i="173"/>
  <c r="I68" i="173"/>
  <c r="H68" i="173"/>
  <c r="G68" i="173"/>
  <c r="J67" i="173"/>
  <c r="I67" i="173"/>
  <c r="H67" i="173"/>
  <c r="G67" i="173"/>
  <c r="J66" i="173"/>
  <c r="I66" i="173"/>
  <c r="H66" i="173"/>
  <c r="G66" i="173"/>
  <c r="J65" i="173"/>
  <c r="I65" i="173"/>
  <c r="H65" i="173"/>
  <c r="G65" i="173"/>
  <c r="J36" i="173"/>
  <c r="I36" i="173"/>
  <c r="H36" i="173"/>
  <c r="G36" i="173"/>
  <c r="J64" i="173"/>
  <c r="I64" i="173"/>
  <c r="H64" i="173"/>
  <c r="G64" i="173"/>
  <c r="J35" i="173"/>
  <c r="I35" i="173"/>
  <c r="H35" i="173"/>
  <c r="G35" i="173"/>
  <c r="J34" i="173"/>
  <c r="I34" i="173"/>
  <c r="H34" i="173"/>
  <c r="G34" i="173"/>
  <c r="J63" i="173"/>
  <c r="I63" i="173"/>
  <c r="H63" i="173"/>
  <c r="G63" i="173"/>
  <c r="J62" i="173"/>
  <c r="I62" i="173"/>
  <c r="H62" i="173"/>
  <c r="G62" i="173"/>
  <c r="J61" i="173"/>
  <c r="I61" i="173"/>
  <c r="H61" i="173"/>
  <c r="G61" i="173"/>
  <c r="J60" i="173"/>
  <c r="I60" i="173"/>
  <c r="H60" i="173"/>
  <c r="G60" i="173"/>
  <c r="J59" i="173"/>
  <c r="I59" i="173"/>
  <c r="H59" i="173"/>
  <c r="G59" i="173"/>
  <c r="J58" i="173"/>
  <c r="I58" i="173"/>
  <c r="H58" i="173"/>
  <c r="G58" i="173"/>
  <c r="J33" i="173"/>
  <c r="I33" i="173"/>
  <c r="H33" i="173"/>
  <c r="G33" i="173"/>
  <c r="J32" i="173"/>
  <c r="I32" i="173"/>
  <c r="H32" i="173"/>
  <c r="G32" i="173"/>
  <c r="J31" i="173"/>
  <c r="I31" i="173"/>
  <c r="H31" i="173"/>
  <c r="G31" i="173"/>
  <c r="J57" i="173"/>
  <c r="I57" i="173"/>
  <c r="H57" i="173"/>
  <c r="G57" i="173"/>
  <c r="J56" i="173"/>
  <c r="I56" i="173"/>
  <c r="H56" i="173"/>
  <c r="G56" i="173"/>
  <c r="J55" i="173"/>
  <c r="I55" i="173"/>
  <c r="H55" i="173"/>
  <c r="G55" i="173"/>
  <c r="J54" i="173"/>
  <c r="I54" i="173"/>
  <c r="H54" i="173"/>
  <c r="G54" i="173"/>
  <c r="J73" i="173"/>
  <c r="I73" i="173"/>
  <c r="H73" i="173"/>
  <c r="G73" i="173"/>
  <c r="J53" i="173"/>
  <c r="I53" i="173"/>
  <c r="H53" i="173"/>
  <c r="G53" i="173"/>
  <c r="J52" i="173"/>
  <c r="I52" i="173"/>
  <c r="H52" i="173"/>
  <c r="G52" i="173"/>
  <c r="J51" i="173"/>
  <c r="I51" i="173"/>
  <c r="H51" i="173"/>
  <c r="G51" i="173"/>
  <c r="J30" i="173"/>
  <c r="I30" i="173"/>
  <c r="H30" i="173"/>
  <c r="G30" i="173"/>
  <c r="J29" i="173"/>
  <c r="I29" i="173"/>
  <c r="H29" i="173"/>
  <c r="G29" i="173"/>
  <c r="J50" i="173"/>
  <c r="I50" i="173"/>
  <c r="H50" i="173"/>
  <c r="G50" i="173"/>
  <c r="J49" i="173"/>
  <c r="I49" i="173"/>
  <c r="H49" i="173"/>
  <c r="G49" i="173"/>
  <c r="J48" i="173"/>
  <c r="I48" i="173"/>
  <c r="H48" i="173"/>
  <c r="G48" i="173"/>
  <c r="J47" i="173"/>
  <c r="I47" i="173"/>
  <c r="H47" i="173"/>
  <c r="G47" i="173"/>
  <c r="J46" i="173"/>
  <c r="I46" i="173"/>
  <c r="H46" i="173"/>
  <c r="G46" i="173"/>
  <c r="J45" i="173"/>
  <c r="I45" i="173"/>
  <c r="H45" i="173"/>
  <c r="G45" i="173"/>
  <c r="J44" i="173"/>
  <c r="I44" i="173"/>
  <c r="H44" i="173"/>
  <c r="G44" i="173"/>
  <c r="J28" i="173"/>
  <c r="I28" i="173"/>
  <c r="H28" i="173"/>
  <c r="G28" i="173"/>
  <c r="J43" i="173"/>
  <c r="I43" i="173"/>
  <c r="H43" i="173"/>
  <c r="G43" i="173"/>
  <c r="J42" i="173"/>
  <c r="I42" i="173"/>
  <c r="H42" i="173"/>
  <c r="G42" i="173"/>
  <c r="J41" i="173"/>
  <c r="I41" i="173"/>
  <c r="H41" i="173"/>
  <c r="G41" i="173"/>
  <c r="J40" i="173"/>
  <c r="I40" i="173"/>
  <c r="H40" i="173"/>
  <c r="G40" i="173"/>
  <c r="J27" i="173"/>
  <c r="I27" i="173"/>
  <c r="H27" i="173"/>
  <c r="G27" i="173"/>
  <c r="D26" i="173"/>
  <c r="C26" i="173"/>
  <c r="B26" i="173"/>
  <c r="B25" i="173" s="1"/>
  <c r="H74" i="173" l="1"/>
  <c r="H143" i="173"/>
  <c r="G148" i="173"/>
  <c r="G153" i="173"/>
  <c r="H185" i="173"/>
  <c r="H239" i="173"/>
  <c r="H243" i="173"/>
  <c r="H247" i="173"/>
  <c r="H251" i="173"/>
  <c r="H255" i="173"/>
  <c r="H259" i="173"/>
  <c r="H263" i="173"/>
  <c r="H267" i="173"/>
  <c r="I74" i="173"/>
  <c r="G141" i="173"/>
  <c r="I143" i="173"/>
  <c r="H147" i="173"/>
  <c r="H148" i="173"/>
  <c r="G152" i="173"/>
  <c r="F26" i="173"/>
  <c r="F25" i="173" s="1"/>
  <c r="G140" i="173"/>
  <c r="G145" i="173"/>
  <c r="I147" i="173"/>
  <c r="H151" i="173"/>
  <c r="H152" i="173"/>
  <c r="F185" i="173"/>
  <c r="H238" i="173"/>
  <c r="H242" i="173"/>
  <c r="H246" i="173"/>
  <c r="H250" i="173"/>
  <c r="H254" i="173"/>
  <c r="H258" i="173"/>
  <c r="H262" i="173"/>
  <c r="H266" i="173"/>
  <c r="C25" i="173"/>
  <c r="G26" i="173"/>
  <c r="H26" i="173"/>
  <c r="J235" i="173"/>
  <c r="J154" i="173"/>
  <c r="F84" i="173"/>
  <c r="I103" i="173"/>
  <c r="J141" i="173"/>
  <c r="I142" i="173"/>
  <c r="J145" i="173"/>
  <c r="I146" i="173"/>
  <c r="J149" i="173"/>
  <c r="I150" i="173"/>
  <c r="J153" i="173"/>
  <c r="I154" i="173"/>
  <c r="J200" i="173"/>
  <c r="J185" i="173" s="1"/>
  <c r="J103" i="173"/>
  <c r="J74" i="173"/>
  <c r="J26" i="173" s="1"/>
  <c r="I83" i="173"/>
  <c r="I26" i="173" s="1"/>
  <c r="G103" i="173"/>
  <c r="J104" i="173"/>
  <c r="I140" i="173"/>
  <c r="H141" i="173"/>
  <c r="G142" i="173"/>
  <c r="J143" i="173"/>
  <c r="I144" i="173"/>
  <c r="H145" i="173"/>
  <c r="G146" i="173"/>
  <c r="J147" i="173"/>
  <c r="I148" i="173"/>
  <c r="H149" i="173"/>
  <c r="G150" i="173"/>
  <c r="J151" i="173"/>
  <c r="I152" i="173"/>
  <c r="H153" i="173"/>
  <c r="G154" i="173"/>
  <c r="H237" i="173"/>
  <c r="H241" i="173"/>
  <c r="H245" i="173"/>
  <c r="H249" i="173"/>
  <c r="H253" i="173"/>
  <c r="H257" i="173"/>
  <c r="H261" i="173"/>
  <c r="H265" i="173"/>
  <c r="H269" i="173"/>
  <c r="J142" i="173"/>
  <c r="J146" i="173"/>
  <c r="J150" i="173"/>
  <c r="F235" i="173"/>
  <c r="G84" i="173" l="1"/>
  <c r="H84" i="173"/>
  <c r="H235" i="173"/>
  <c r="G25" i="173"/>
  <c r="I84" i="173"/>
  <c r="I25" i="173" s="1"/>
  <c r="J84" i="173"/>
  <c r="J25" i="173" s="1"/>
  <c r="H25" i="173" l="1"/>
</calcChain>
</file>

<file path=xl/comments1.xml><?xml version="1.0" encoding="utf-8"?>
<comments xmlns="http://schemas.openxmlformats.org/spreadsheetml/2006/main">
  <authors>
    <author>owner</author>
  </authors>
  <commentList>
    <comment ref="F114" authorId="0" shapeId="0">
      <text>
        <r>
          <rPr>
            <b/>
            <sz val="9"/>
            <color indexed="81"/>
            <rFont val="돋움"/>
            <family val="3"/>
            <charset val="129"/>
          </rPr>
          <t>신청량에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맞게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사업비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조정</t>
        </r>
      </text>
    </comment>
    <comment ref="F131" authorId="0" shapeId="0">
      <text>
        <r>
          <rPr>
            <b/>
            <sz val="9"/>
            <color indexed="81"/>
            <rFont val="돋움"/>
            <family val="3"/>
            <charset val="129"/>
          </rPr>
          <t>신청량에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맞추어</t>
        </r>
        <r>
          <rPr>
            <b/>
            <sz val="9"/>
            <color indexed="81"/>
            <rFont val="Tahoma"/>
            <family val="2"/>
          </rPr>
          <t xml:space="preserve"> 
</t>
        </r>
        <r>
          <rPr>
            <b/>
            <sz val="9"/>
            <color indexed="81"/>
            <rFont val="돋움"/>
            <family val="3"/>
            <charset val="129"/>
          </rPr>
          <t>총사업비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수정</t>
        </r>
      </text>
    </comment>
    <comment ref="F132" authorId="0" shapeId="0">
      <text>
        <r>
          <rPr>
            <b/>
            <sz val="9"/>
            <color indexed="81"/>
            <rFont val="돋움"/>
            <family val="3"/>
            <charset val="129"/>
          </rPr>
          <t>신청량에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맞추어</t>
        </r>
        <r>
          <rPr>
            <b/>
            <sz val="9"/>
            <color indexed="81"/>
            <rFont val="Tahoma"/>
            <family val="2"/>
          </rPr>
          <t xml:space="preserve"> 
</t>
        </r>
        <r>
          <rPr>
            <b/>
            <sz val="9"/>
            <color indexed="81"/>
            <rFont val="돋움"/>
            <family val="3"/>
            <charset val="129"/>
          </rPr>
          <t>총사업비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수정</t>
        </r>
      </text>
    </comment>
  </commentList>
</comments>
</file>

<file path=xl/comments2.xml><?xml version="1.0" encoding="utf-8"?>
<comments xmlns="http://schemas.openxmlformats.org/spreadsheetml/2006/main">
  <authors>
    <author>owner</author>
  </authors>
  <commentList>
    <comment ref="F114" authorId="0" shapeId="0">
      <text>
        <r>
          <rPr>
            <b/>
            <sz val="9"/>
            <color indexed="81"/>
            <rFont val="돋움"/>
            <family val="3"/>
            <charset val="129"/>
          </rPr>
          <t>신청량에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맞게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사업비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조정</t>
        </r>
      </text>
    </comment>
    <comment ref="F132" authorId="0" shapeId="0">
      <text>
        <r>
          <rPr>
            <b/>
            <sz val="9"/>
            <color indexed="81"/>
            <rFont val="돋움"/>
            <family val="3"/>
            <charset val="129"/>
          </rPr>
          <t>신청량에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맞추어</t>
        </r>
        <r>
          <rPr>
            <b/>
            <sz val="9"/>
            <color indexed="81"/>
            <rFont val="Tahoma"/>
            <family val="2"/>
          </rPr>
          <t xml:space="preserve"> 
</t>
        </r>
        <r>
          <rPr>
            <b/>
            <sz val="9"/>
            <color indexed="81"/>
            <rFont val="돋움"/>
            <family val="3"/>
            <charset val="129"/>
          </rPr>
          <t>총사업비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수정</t>
        </r>
      </text>
    </comment>
    <comment ref="F133" authorId="0" shapeId="0">
      <text>
        <r>
          <rPr>
            <b/>
            <sz val="9"/>
            <color indexed="81"/>
            <rFont val="돋움"/>
            <family val="3"/>
            <charset val="129"/>
          </rPr>
          <t>신청량에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맞추어</t>
        </r>
        <r>
          <rPr>
            <b/>
            <sz val="9"/>
            <color indexed="81"/>
            <rFont val="Tahoma"/>
            <family val="2"/>
          </rPr>
          <t xml:space="preserve"> 
</t>
        </r>
        <r>
          <rPr>
            <b/>
            <sz val="9"/>
            <color indexed="81"/>
            <rFont val="돋움"/>
            <family val="3"/>
            <charset val="129"/>
          </rPr>
          <t>총사업비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수정</t>
        </r>
      </text>
    </comment>
  </commentList>
</comments>
</file>

<file path=xl/sharedStrings.xml><?xml version="1.0" encoding="utf-8"?>
<sst xmlns="http://schemas.openxmlformats.org/spreadsheetml/2006/main" count="3469" uniqueCount="618">
  <si>
    <t>이경배</t>
  </si>
  <si>
    <t>박경용</t>
  </si>
  <si>
    <t>이성길</t>
  </si>
  <si>
    <t>윤정우</t>
  </si>
  <si>
    <t>이상우</t>
  </si>
  <si>
    <t>5. 심의의결 요구 : 원안대로 가결</t>
    <phoneticPr fontId="22" type="noConversion"/>
  </si>
  <si>
    <t>사업명</t>
    <phoneticPr fontId="22" type="noConversion"/>
  </si>
  <si>
    <t>사업량</t>
    <phoneticPr fontId="22" type="noConversion"/>
  </si>
  <si>
    <t>적 요</t>
    <phoneticPr fontId="22" type="noConversion"/>
  </si>
  <si>
    <t>성 명</t>
    <phoneticPr fontId="22" type="noConversion"/>
  </si>
  <si>
    <t>신청량</t>
    <phoneticPr fontId="22" type="noConversion"/>
  </si>
  <si>
    <t>배정량</t>
    <phoneticPr fontId="22" type="noConversion"/>
  </si>
  <si>
    <t>지방비</t>
    <phoneticPr fontId="22" type="noConversion"/>
  </si>
  <si>
    <t>융자</t>
    <phoneticPr fontId="22" type="noConversion"/>
  </si>
  <si>
    <t>자담</t>
    <phoneticPr fontId="22" type="noConversion"/>
  </si>
  <si>
    <t>합 계</t>
    <phoneticPr fontId="22" type="noConversion"/>
  </si>
  <si>
    <t>김상배</t>
  </si>
  <si>
    <t>강신택</t>
  </si>
  <si>
    <t>용화면 휴양림길 17-9</t>
  </si>
  <si>
    <t>배청식</t>
  </si>
  <si>
    <t>구희익</t>
  </si>
  <si>
    <t>황의윤</t>
  </si>
  <si>
    <t>배윤희</t>
  </si>
  <si>
    <t>박성철</t>
  </si>
  <si>
    <t>여충구</t>
  </si>
  <si>
    <t>학산면 용화양강로 1757-51</t>
  </si>
  <si>
    <t>남윤근</t>
  </si>
  <si>
    <t>강유성</t>
  </si>
  <si>
    <t>김진호</t>
  </si>
  <si>
    <t>양재갑</t>
  </si>
  <si>
    <t>김춘자</t>
  </si>
  <si>
    <t>김점봉</t>
  </si>
  <si>
    <t>김관종</t>
  </si>
  <si>
    <t>임용구</t>
  </si>
  <si>
    <t>배재희</t>
  </si>
  <si>
    <t>용화면 용강로1길 13</t>
  </si>
  <si>
    <t>김정식</t>
  </si>
  <si>
    <t>산림작물생산단지(소액)</t>
    <phoneticPr fontId="22" type="noConversion"/>
  </si>
  <si>
    <t>마장순</t>
  </si>
  <si>
    <t>김영식</t>
  </si>
  <si>
    <t>장찬진</t>
  </si>
  <si>
    <t>영동읍 금동로 191</t>
  </si>
  <si>
    <t>용화면 횡지구백길 33-16</t>
  </si>
  <si>
    <t>정병준</t>
  </si>
  <si>
    <t>임병수</t>
  </si>
  <si>
    <t>정우복</t>
  </si>
  <si>
    <t>이도섭</t>
  </si>
  <si>
    <t>임대경</t>
  </si>
  <si>
    <t>이상욱</t>
  </si>
  <si>
    <t>나정우</t>
  </si>
  <si>
    <t>매곡면 수원길 20-10</t>
  </si>
  <si>
    <t>박우영</t>
  </si>
  <si>
    <t>박진출</t>
  </si>
  <si>
    <t>김영수</t>
  </si>
  <si>
    <t>용산면 시궁길 299</t>
  </si>
  <si>
    <t>박미선</t>
  </si>
  <si>
    <t>남승훈</t>
  </si>
  <si>
    <t>윤상열</t>
  </si>
  <si>
    <t>이양근</t>
  </si>
  <si>
    <t>이병일</t>
  </si>
  <si>
    <t>김정대</t>
  </si>
  <si>
    <t>배재복</t>
  </si>
  <si>
    <t>김태완</t>
  </si>
  <si>
    <t>이정순</t>
  </si>
  <si>
    <t>이남호</t>
  </si>
  <si>
    <t>박봉래</t>
  </si>
  <si>
    <t>정구생</t>
  </si>
  <si>
    <t>정기호</t>
  </si>
  <si>
    <t>용산면 상미전길 161</t>
  </si>
  <si>
    <t>민대홍</t>
  </si>
  <si>
    <t>이창운</t>
  </si>
  <si>
    <t>박홍열</t>
  </si>
  <si>
    <t>1. 목   적</t>
    <phoneticPr fontId="22" type="noConversion"/>
  </si>
  <si>
    <t>2. 사업자결정내역</t>
    <phoneticPr fontId="22" type="noConversion"/>
  </si>
  <si>
    <t>3. 사업자결정 자격 및 선정기준</t>
    <phoneticPr fontId="22" type="noConversion"/>
  </si>
  <si>
    <t>4. 검토의견</t>
    <phoneticPr fontId="22" type="noConversion"/>
  </si>
  <si>
    <t>□ 임업 및 산촌분야</t>
    <phoneticPr fontId="22" type="noConversion"/>
  </si>
  <si>
    <t>신청자(조직)</t>
    <phoneticPr fontId="22" type="noConversion"/>
  </si>
  <si>
    <t>사업비(천원)</t>
    <phoneticPr fontId="22" type="noConversion"/>
  </si>
  <si>
    <t>우선
순위</t>
    <phoneticPr fontId="22" type="noConversion"/>
  </si>
  <si>
    <t xml:space="preserve">주 소 </t>
    <phoneticPr fontId="22" type="noConversion"/>
  </si>
  <si>
    <t>계</t>
    <phoneticPr fontId="22" type="noConversion"/>
  </si>
  <si>
    <t>국비</t>
    <phoneticPr fontId="22" type="noConversion"/>
  </si>
  <si>
    <t>소 계</t>
    <phoneticPr fontId="22" type="noConversion"/>
  </si>
  <si>
    <t>미선정</t>
    <phoneticPr fontId="22" type="noConversion"/>
  </si>
  <si>
    <t>김봉현</t>
  </si>
  <si>
    <t>배충식</t>
  </si>
  <si>
    <t>용화면 내룡길 230-39</t>
  </si>
  <si>
    <t>정현미</t>
  </si>
  <si>
    <t>1대</t>
  </si>
  <si>
    <t>남승균</t>
  </si>
  <si>
    <t>정은주</t>
  </si>
  <si>
    <t>박희호</t>
  </si>
  <si>
    <t>서석현</t>
  </si>
  <si>
    <t>김장길</t>
  </si>
  <si>
    <t>이성국</t>
  </si>
  <si>
    <t>용화면 민주지산로 784</t>
  </si>
  <si>
    <t>상촌면 궁촌4길 6-10</t>
  </si>
  <si>
    <t>용산면 한곡백자전로 485</t>
  </si>
  <si>
    <t>황간면 남성8길 5</t>
  </si>
  <si>
    <t>강구용</t>
  </si>
  <si>
    <t>박진규</t>
  </si>
  <si>
    <t>황윤국</t>
  </si>
  <si>
    <t>용산면 용산로 449</t>
  </si>
  <si>
    <t>용산면 시궁길 301-2</t>
  </si>
  <si>
    <t>우종엽</t>
  </si>
  <si>
    <t>상촌면 흥덕2길 36</t>
  </si>
  <si>
    <t>김태유</t>
  </si>
  <si>
    <t>최환석</t>
  </si>
  <si>
    <t>서재현</t>
  </si>
  <si>
    <t>날근이안길 15-52</t>
  </si>
  <si>
    <t>선정</t>
    <phoneticPr fontId="22" type="noConversion"/>
  </si>
  <si>
    <t>신현숙</t>
  </si>
  <si>
    <t>한계수</t>
  </si>
  <si>
    <t>박용숙</t>
  </si>
  <si>
    <t>영동읍 중앙로6길24</t>
  </si>
  <si>
    <t>박대용</t>
  </si>
  <si>
    <t>황순심</t>
  </si>
  <si>
    <t xml:space="preserve">    ○ 산림작물생산기반 시설의 현대화·규모화로 임산물의 생산성 및 품질 향상</t>
    <phoneticPr fontId="22" type="noConversion"/>
  </si>
  <si>
    <t xml:space="preserve">    ○ 임산물의 생산·시설 지원을 통하여 안정적인 생산체계를 구축하고 전업임업인을 육성</t>
  </si>
  <si>
    <t>○ 산림소득증대(임산물 생산단지 규모화)</t>
    <phoneticPr fontId="22" type="noConversion"/>
  </si>
  <si>
    <t>정옥희</t>
  </si>
  <si>
    <t>김기호</t>
  </si>
  <si>
    <t>학산면 상시길 29</t>
  </si>
  <si>
    <t>양산면 금강로 1636</t>
  </si>
  <si>
    <t>민병숙</t>
  </si>
  <si>
    <t>허정미</t>
  </si>
  <si>
    <t>조봉섭</t>
  </si>
  <si>
    <t>죽촌산막길 95</t>
  </si>
  <si>
    <t>장찬호</t>
  </si>
  <si>
    <t>손성욱</t>
  </si>
  <si>
    <t>이영순</t>
  </si>
  <si>
    <t>김종안</t>
  </si>
  <si>
    <t>학산면 상시길 15-6</t>
  </si>
  <si>
    <t>영동읍 중앙로 6길 24</t>
  </si>
  <si>
    <t>정문영</t>
  </si>
  <si>
    <t>남장희</t>
  </si>
  <si>
    <t>윤대중</t>
  </si>
  <si>
    <t>정회경</t>
  </si>
  <si>
    <t>매곡면 장척길 119</t>
  </si>
  <si>
    <t>영동천2길 15-1</t>
  </si>
  <si>
    <t xml:space="preserve">   ○ 작성자 : 직 지방녹지서기보,    성명 김민석  (인)</t>
    <phoneticPr fontId="22" type="noConversion"/>
  </si>
  <si>
    <t>중앙로 6길 24</t>
  </si>
  <si>
    <t>한곡리길 16</t>
  </si>
  <si>
    <t>채움영농법인</t>
  </si>
  <si>
    <t>영동군감생산자연합회영농조합법인</t>
  </si>
  <si>
    <t>안화길 108</t>
  </si>
  <si>
    <t>부상1길 64-11</t>
  </si>
  <si>
    <t>상가길 97</t>
  </si>
  <si>
    <t>오정길 229</t>
  </si>
  <si>
    <t>염시현</t>
  </si>
  <si>
    <t>한석길 29-1</t>
  </si>
  <si>
    <t>김성흠잔</t>
  </si>
  <si>
    <t>영동황간로 27 금강타운 406호</t>
  </si>
  <si>
    <t>상마산길 17-10</t>
  </si>
  <si>
    <t>고운석</t>
  </si>
  <si>
    <t>추풍령로433</t>
  </si>
  <si>
    <t>이성철</t>
  </si>
  <si>
    <t>2021년 농림사업(임산물 생산단지 규모화) 사업자 내역</t>
    <phoneticPr fontId="22" type="noConversion"/>
  </si>
  <si>
    <t>비고</t>
    <phoneticPr fontId="22" type="noConversion"/>
  </si>
  <si>
    <t>구교로39 세인트빌 401호</t>
  </si>
  <si>
    <t>김정두</t>
  </si>
  <si>
    <t>용산로 17-1</t>
  </si>
  <si>
    <t xml:space="preserve">오탄리 188 </t>
  </si>
  <si>
    <t>부용리 6길 6 나동 102호</t>
  </si>
  <si>
    <t>당곡로390</t>
  </si>
  <si>
    <t>최상대</t>
  </si>
  <si>
    <t>성안1길 15-14</t>
  </si>
  <si>
    <t>양강면 죽촌산막길 80</t>
  </si>
  <si>
    <t>산이리 329</t>
  </si>
  <si>
    <t>최창호</t>
  </si>
  <si>
    <t>중앙로54-7</t>
  </si>
  <si>
    <t>나영철</t>
  </si>
  <si>
    <t>오정길 111-1</t>
  </si>
  <si>
    <t>반곡동2길 10-1</t>
  </si>
  <si>
    <t>매천리 4길 12</t>
  </si>
  <si>
    <t>구교로 32-7</t>
  </si>
  <si>
    <t>임말식</t>
  </si>
  <si>
    <t>상촌면 흥덕리 543</t>
  </si>
  <si>
    <t>영동읍 금동로 24-2 대림주택 307호</t>
  </si>
  <si>
    <t>최영복</t>
  </si>
  <si>
    <t>황간동로 407</t>
  </si>
  <si>
    <t>황간로 42-2</t>
  </si>
  <si>
    <t>손민창</t>
  </si>
  <si>
    <t>산부리638-4</t>
  </si>
  <si>
    <t>금보길26</t>
  </si>
  <si>
    <t>엄희일</t>
  </si>
  <si>
    <t>영동읍 동정로 39-27 현대아파트 101동 1205호</t>
  </si>
  <si>
    <t>이구영</t>
  </si>
  <si>
    <t>인건비</t>
    <phoneticPr fontId="22" type="noConversion"/>
  </si>
  <si>
    <t>심원리 197</t>
  </si>
  <si>
    <t>성익제</t>
  </si>
  <si>
    <t>영동황간로 64</t>
  </si>
  <si>
    <t>박은희</t>
  </si>
  <si>
    <t>상가길230</t>
  </si>
  <si>
    <t>김현우</t>
  </si>
  <si>
    <t>동정로 66</t>
  </si>
  <si>
    <t>박희도</t>
  </si>
  <si>
    <t>구교로 45길</t>
  </si>
  <si>
    <t>정용호</t>
  </si>
  <si>
    <t>영동읍 금동안길 52-2</t>
  </si>
  <si>
    <t>진태화</t>
  </si>
  <si>
    <t>대전광역시 대덕구 동춘당로 151, 105동 105호(법동, 그린타운아파트)</t>
  </si>
  <si>
    <t>이세준</t>
  </si>
  <si>
    <t>하가길 176</t>
  </si>
  <si>
    <t>신탄로 313-60</t>
  </si>
  <si>
    <t xml:space="preserve">기골로 7 101동 304호 </t>
  </si>
  <si>
    <t xml:space="preserve"> 매천리 산58-2</t>
  </si>
  <si>
    <t>곽광호</t>
  </si>
  <si>
    <t>회동로 38</t>
  </si>
  <si>
    <t>오정길 188</t>
  </si>
  <si>
    <t>영동시장1길 12</t>
  </si>
  <si>
    <t>매곡면 해평동2길 39</t>
  </si>
  <si>
    <t>강철구</t>
  </si>
  <si>
    <t>동력운반차</t>
  </si>
  <si>
    <t>용화면 자계길 18-1</t>
  </si>
  <si>
    <t>오금분</t>
  </si>
  <si>
    <t>용화양강로 621-34</t>
  </si>
  <si>
    <t>예취기</t>
  </si>
  <si>
    <t>학산면 도덕리2길58</t>
  </si>
  <si>
    <t>상촌면 돈대3길 142</t>
  </si>
  <si>
    <t>임숙자</t>
  </si>
  <si>
    <t>잔디깎기</t>
  </si>
  <si>
    <t>영동읍 화신리 485</t>
  </si>
  <si>
    <t>서영대</t>
  </si>
  <si>
    <t>동력운반기</t>
  </si>
  <si>
    <t>용산면 백자전4길 3</t>
  </si>
  <si>
    <t>김기명</t>
  </si>
  <si>
    <t>굴취기</t>
  </si>
  <si>
    <t>영동읍 심원리 197</t>
  </si>
  <si>
    <t>옥천군 이원면 이원2길 21</t>
  </si>
  <si>
    <t>유지승</t>
  </si>
  <si>
    <t>양강면 남전6길 57-7</t>
  </si>
  <si>
    <t>김현숙</t>
  </si>
  <si>
    <t>매곡면 해평동1길 40</t>
  </si>
  <si>
    <t>장종석</t>
  </si>
  <si>
    <t>동력운반차(전기)</t>
  </si>
  <si>
    <t>김정길</t>
  </si>
  <si>
    <t>용산면 상미전길 117</t>
  </si>
  <si>
    <t>이영일</t>
  </si>
  <si>
    <t>상촌로 390</t>
  </si>
  <si>
    <t>나병기</t>
  </si>
  <si>
    <t>심천로 80</t>
  </si>
  <si>
    <t>백승순</t>
  </si>
  <si>
    <t>개폐기</t>
  </si>
  <si>
    <t>황간면 목화실길 118-26</t>
  </si>
  <si>
    <t>안치욱</t>
  </si>
  <si>
    <t xml:space="preserve">관리기 </t>
  </si>
  <si>
    <t>신흥3길 11</t>
  </si>
  <si>
    <t>정용진</t>
  </si>
  <si>
    <t>심천면 금정1길 211</t>
  </si>
  <si>
    <t>김태현</t>
  </si>
  <si>
    <t>제초기</t>
  </si>
  <si>
    <t>고소작업차</t>
  </si>
  <si>
    <t>매곡면 장척1길 78</t>
  </si>
  <si>
    <t>용산면 서신항길 135-24</t>
  </si>
  <si>
    <t>정관영</t>
  </si>
  <si>
    <t>상촌면 흥덕2길 33</t>
  </si>
  <si>
    <t>나병구</t>
  </si>
  <si>
    <t>서울시 은평구 증산로15길 35-10, 3동 103호(신사동, 미성아파트)</t>
  </si>
  <si>
    <t>SS기</t>
  </si>
  <si>
    <t>황간로 83-1</t>
  </si>
  <si>
    <t>이성택</t>
  </si>
  <si>
    <t>상촌면궁촌3길 8-4</t>
  </si>
  <si>
    <t>승용제초기</t>
  </si>
  <si>
    <t>지게차</t>
  </si>
  <si>
    <t>영동읍 산이비탄로 467</t>
  </si>
  <si>
    <t>상촌면민주지산로 2930</t>
  </si>
  <si>
    <t>굴삭기</t>
  </si>
  <si>
    <t>매곡면 장척2길 6</t>
  </si>
  <si>
    <t>영동읍 묵은점1길 56-32</t>
  </si>
  <si>
    <t>남전3길 18-81</t>
  </si>
  <si>
    <t>임홍순</t>
  </si>
  <si>
    <t>영동읍 양가2길 33 양가마을 1동 302호</t>
  </si>
  <si>
    <t>임산4길 6-5</t>
  </si>
  <si>
    <t>남전2길 19-1</t>
  </si>
  <si>
    <t>장준만</t>
  </si>
  <si>
    <t>구강길 103</t>
  </si>
  <si>
    <t>윤원섭</t>
  </si>
  <si>
    <t>청남길 12-5</t>
  </si>
  <si>
    <t>죽촌산막길 85</t>
  </si>
  <si>
    <t>정예숙</t>
  </si>
  <si>
    <t>영동읍 부용7안길 9-5</t>
  </si>
  <si>
    <t>황간면 소계리 14-2</t>
  </si>
  <si>
    <t>강연익</t>
  </si>
  <si>
    <t>영동읍 구교로 39 세인트빌 201호</t>
  </si>
  <si>
    <t>김인수</t>
  </si>
  <si>
    <t>황간면 황간로 866-39</t>
  </si>
  <si>
    <t>박명용</t>
  </si>
  <si>
    <t>민주지산로 3000</t>
  </si>
  <si>
    <t>이오현</t>
  </si>
  <si>
    <t>상고자길 20-4</t>
  </si>
  <si>
    <t>강근수</t>
  </si>
  <si>
    <t>괴목산막로 261</t>
  </si>
  <si>
    <t>박국서</t>
  </si>
  <si>
    <t>죽촌1길 19-1</t>
  </si>
  <si>
    <t>오근영</t>
  </si>
  <si>
    <t>두릉2길 12</t>
  </si>
  <si>
    <t>정헌영</t>
  </si>
  <si>
    <t>학산면 상시길 5</t>
  </si>
  <si>
    <t>김원자</t>
  </si>
  <si>
    <t>단전리 29-17</t>
  </si>
  <si>
    <t>박정식</t>
  </si>
  <si>
    <t>영동읍 심원회포로 378-133</t>
  </si>
  <si>
    <t>이숙영</t>
  </si>
  <si>
    <t>영동읍 동정로 134</t>
  </si>
  <si>
    <t>김현수</t>
  </si>
  <si>
    <t>영동읍 탑선길 1</t>
  </si>
  <si>
    <t>괴목산막로 306</t>
  </si>
  <si>
    <t>영동읍 당곡로 14</t>
  </si>
  <si>
    <t>영동읍 계산리 11길 7-11</t>
  </si>
  <si>
    <t>영동읍 부용리 신양아파트 103동 306호</t>
  </si>
  <si>
    <t>영동읍 매천리 498</t>
  </si>
  <si>
    <t>영동읍 심원회포로 412</t>
  </si>
  <si>
    <t>상도대 2길 34-80</t>
  </si>
  <si>
    <t>영동읍 중앙로1길 5-11</t>
  </si>
  <si>
    <t>임산3길 11</t>
  </si>
  <si>
    <t>김영례</t>
  </si>
  <si>
    <t>상촌로 211</t>
  </si>
  <si>
    <t>영산로 48,1406호</t>
  </si>
  <si>
    <t>민주지산로 2930</t>
  </si>
  <si>
    <t>임산4길 30</t>
  </si>
  <si>
    <t>미선정</t>
  </si>
  <si>
    <t xml:space="preserve">   ○ 확인자 : 직 산림소득팀장,       성명 안치문  (인)</t>
    <phoneticPr fontId="22" type="noConversion"/>
  </si>
  <si>
    <t xml:space="preserve">           - 생산기반지원 : 총사업비 17,650천원 (보조8,825천원, 자담8,825천원)</t>
    <phoneticPr fontId="22" type="noConversion"/>
  </si>
  <si>
    <t xml:space="preserve">    ○ 임산물생산자를 지원대상 자격으로 최근 3년간 보조사업수혜횟수, 경영체생산면적 및 임산물 생산량, 
        임산물재해보험 등에 의거 사업자 우선순위 결정(최근 3년간 포기자 제외)</t>
    <phoneticPr fontId="22" type="noConversion"/>
  </si>
  <si>
    <t xml:space="preserve">    ○ 임산물 생산면적, 생산량 및 보조사업 수혜여부 등을 감안 사업자 결정하여 원안대로 추진함이 가함</t>
    <phoneticPr fontId="22" type="noConversion"/>
  </si>
  <si>
    <t>감(곶감)
선별기</t>
    <phoneticPr fontId="22" type="noConversion"/>
  </si>
  <si>
    <t>예산범위
(국도비)</t>
    <phoneticPr fontId="22" type="noConversion"/>
  </si>
  <si>
    <t>톱밥배지
(원통형)</t>
    <phoneticPr fontId="22" type="noConversion"/>
  </si>
  <si>
    <t>갈변배지
(원통형)</t>
    <phoneticPr fontId="22" type="noConversion"/>
  </si>
  <si>
    <t>농업용
고소작업차</t>
    <phoneticPr fontId="22" type="noConversion"/>
  </si>
  <si>
    <t>작업로
시설 보수</t>
    <phoneticPr fontId="22" type="noConversion"/>
  </si>
  <si>
    <t>임산물생산기반
조성</t>
    <phoneticPr fontId="22" type="noConversion"/>
  </si>
  <si>
    <t>표고자목
구입비 지원</t>
    <phoneticPr fontId="22" type="noConversion"/>
  </si>
  <si>
    <t>동력
살분무기</t>
    <phoneticPr fontId="22" type="noConversion"/>
  </si>
  <si>
    <t>동력
살분무기(대)</t>
    <phoneticPr fontId="22" type="noConversion"/>
  </si>
  <si>
    <t>전동전지
가위</t>
    <phoneticPr fontId="22" type="noConversion"/>
  </si>
  <si>
    <t>소형전동
가위</t>
    <phoneticPr fontId="22" type="noConversion"/>
  </si>
  <si>
    <t>트랙터
부착용예취기</t>
    <phoneticPr fontId="22" type="noConversion"/>
  </si>
  <si>
    <t>의안4. 2021년 임산물 생산단지 규모화 사업자 결정건</t>
    <phoneticPr fontId="22" type="noConversion"/>
  </si>
  <si>
    <t>돈대리 733-124</t>
  </si>
  <si>
    <t>민주지산로 3009</t>
  </si>
  <si>
    <t>양주길 48</t>
  </si>
  <si>
    <t>상도대3안길 23</t>
  </si>
  <si>
    <t>상도대3길 17</t>
  </si>
  <si>
    <t>대해길 363</t>
  </si>
  <si>
    <t>이강희</t>
  </si>
  <si>
    <t>우종군</t>
  </si>
  <si>
    <t>양강면 마포1길 12</t>
  </si>
  <si>
    <t>용화양강로 1757-51</t>
  </si>
  <si>
    <t>박희혁</t>
  </si>
  <si>
    <t>경영체
미등록</t>
    <phoneticPr fontId="22" type="noConversion"/>
  </si>
  <si>
    <t>구남모</t>
  </si>
  <si>
    <r>
      <t xml:space="preserve">    </t>
    </r>
    <r>
      <rPr>
        <sz val="14"/>
        <rFont val="돋움"/>
        <family val="3"/>
        <charset val="129"/>
      </rPr>
      <t>○</t>
    </r>
    <r>
      <rPr>
        <sz val="14"/>
        <rFont val="굴림"/>
        <family val="3"/>
        <charset val="129"/>
      </rPr>
      <t xml:space="preserve"> 사업량 :  배지 1,043,339봉,  관리사, 관정, 감시카메라 등 78개소, 표고자목 49,350본</t>
    </r>
    <phoneticPr fontId="22" type="noConversion"/>
  </si>
  <si>
    <r>
      <t xml:space="preserve">    </t>
    </r>
    <r>
      <rPr>
        <sz val="14"/>
        <rFont val="돋움"/>
        <family val="3"/>
        <charset val="129"/>
      </rPr>
      <t>○</t>
    </r>
    <r>
      <rPr>
        <sz val="14"/>
        <rFont val="굴림"/>
        <family val="3"/>
        <charset val="129"/>
      </rPr>
      <t xml:space="preserve"> 사업비 : 1,671,615천원(보조835,807천원, 융자464,221천원, 자담371,586천원)</t>
    </r>
    <phoneticPr fontId="22" type="noConversion"/>
  </si>
  <si>
    <t xml:space="preserve">           - 생산단지지원 : 총사업비 1,529,754천원 (보조764,877천원, 자담764,877천원)</t>
    <phoneticPr fontId="22" type="noConversion"/>
  </si>
  <si>
    <t xml:space="preserve">           - 표고자목지원 : 총사업비 124,211천원 (보조62,105천원, 자담62,105천원)</t>
    <phoneticPr fontId="22" type="noConversion"/>
  </si>
  <si>
    <t>돈대3길 650</t>
  </si>
  <si>
    <t>남영수</t>
  </si>
  <si>
    <t>둔전리 254</t>
  </si>
  <si>
    <t>서정기</t>
  </si>
  <si>
    <t>양강면 마포2길 12</t>
  </si>
  <si>
    <t>장성옥</t>
  </si>
  <si>
    <t>부용7길 12 남경빌라 가동 302호</t>
  </si>
  <si>
    <t>정평덕</t>
  </si>
  <si>
    <t>난계로580</t>
  </si>
  <si>
    <t>김태영</t>
  </si>
  <si>
    <t>옥전3길 14</t>
  </si>
  <si>
    <t>손대형</t>
  </si>
  <si>
    <t>유곡리722</t>
  </si>
  <si>
    <t>상도대리 반점2길 50</t>
  </si>
  <si>
    <t>학산면 상시3길 15</t>
  </si>
  <si>
    <t>박종순</t>
  </si>
  <si>
    <t>영동읍 중앙로 1길 18-2</t>
  </si>
  <si>
    <t>박성진</t>
  </si>
  <si>
    <t>민주지산로 3003</t>
  </si>
  <si>
    <t>김봉근</t>
  </si>
  <si>
    <t xml:space="preserve"> 계산로1길 16</t>
  </si>
  <si>
    <t>동신영농조합법인</t>
  </si>
  <si>
    <t>물한계곡로60</t>
  </si>
  <si>
    <t>손인재</t>
  </si>
  <si>
    <t>김천시 시청로 46</t>
  </si>
  <si>
    <t>전경우</t>
  </si>
  <si>
    <t>정상길</t>
  </si>
  <si>
    <t>설계리 훼미리타운 408호</t>
  </si>
  <si>
    <t>육호성</t>
  </si>
  <si>
    <t>하도대리 5길 50</t>
  </si>
  <si>
    <t>용산리2길 8</t>
  </si>
  <si>
    <t>양재만</t>
  </si>
  <si>
    <t>박지명</t>
  </si>
  <si>
    <t>원당2길 12번지</t>
  </si>
  <si>
    <t>권기영</t>
  </si>
  <si>
    <t>학산양산로 292-5</t>
  </si>
  <si>
    <t>이안숙</t>
  </si>
  <si>
    <t>톱밥배지
(봉형)</t>
    <phoneticPr fontId="22" type="noConversion"/>
  </si>
  <si>
    <t>임산136-1</t>
  </si>
  <si>
    <t>권오준</t>
  </si>
  <si>
    <t>심천리347</t>
  </si>
  <si>
    <t>박상진</t>
  </si>
  <si>
    <t>유전장척길 256-121</t>
  </si>
  <si>
    <t>노익환</t>
  </si>
  <si>
    <t>관정</t>
    <phoneticPr fontId="22" type="noConversion"/>
  </si>
  <si>
    <t>양정죽촌로 120-98</t>
  </si>
  <si>
    <t>철조망</t>
    <phoneticPr fontId="22" type="noConversion"/>
  </si>
  <si>
    <t>영동읍 부용리 신양APT 102-501</t>
  </si>
  <si>
    <t>전경옥</t>
  </si>
  <si>
    <t>감 묘목</t>
    <phoneticPr fontId="22" type="noConversion"/>
  </si>
  <si>
    <t>상시길 15-6</t>
  </si>
  <si>
    <t>표고재배시설(원목)</t>
    <phoneticPr fontId="22" type="noConversion"/>
  </si>
  <si>
    <t>서곡길 86-36</t>
  </si>
  <si>
    <t>스프링클러</t>
    <phoneticPr fontId="22" type="noConversion"/>
  </si>
  <si>
    <t>감시카메라</t>
    <phoneticPr fontId="22" type="noConversion"/>
  </si>
  <si>
    <t>관리사</t>
    <phoneticPr fontId="22" type="noConversion"/>
  </si>
  <si>
    <t>용화양강로 1328</t>
  </si>
  <si>
    <t>박종길</t>
  </si>
  <si>
    <t>공수1길 39</t>
  </si>
  <si>
    <t>대추비가림시설</t>
    <phoneticPr fontId="22" type="noConversion"/>
  </si>
  <si>
    <t>울타리</t>
    <phoneticPr fontId="22" type="noConversion"/>
  </si>
  <si>
    <t>표고재배시설(배지)</t>
    <phoneticPr fontId="22" type="noConversion"/>
  </si>
  <si>
    <t>산마늘 종자</t>
    <phoneticPr fontId="22" type="noConversion"/>
  </si>
  <si>
    <t>하시길 17-1</t>
  </si>
  <si>
    <t>점적관수</t>
    <phoneticPr fontId="22" type="noConversion"/>
  </si>
  <si>
    <t>임산4길 23</t>
  </si>
  <si>
    <t>입봉기</t>
    <phoneticPr fontId="22" type="noConversion"/>
  </si>
  <si>
    <t>대해길 239-30</t>
  </si>
  <si>
    <t>박원석</t>
  </si>
  <si>
    <t>복령버섯
자목</t>
    <phoneticPr fontId="22" type="noConversion"/>
  </si>
  <si>
    <t>감 묘목대</t>
    <phoneticPr fontId="22" type="noConversion"/>
  </si>
  <si>
    <t>대해길 149-1</t>
  </si>
  <si>
    <t>모노레일</t>
    <phoneticPr fontId="22" type="noConversion"/>
  </si>
  <si>
    <t>표고버섯배지봉지분리기</t>
    <phoneticPr fontId="22" type="noConversion"/>
  </si>
  <si>
    <t>전기울타리</t>
    <phoneticPr fontId="22" type="noConversion"/>
  </si>
  <si>
    <t>용촌1길 26-258</t>
  </si>
  <si>
    <t>상시길 5</t>
  </si>
  <si>
    <t>대해2길 5-5</t>
  </si>
  <si>
    <t>작업로</t>
    <phoneticPr fontId="22" type="noConversion"/>
  </si>
  <si>
    <t>선정</t>
  </si>
  <si>
    <t>예산범위
(국도비)</t>
  </si>
  <si>
    <t>표고자목
구입</t>
    <phoneticPr fontId="22" type="noConversion"/>
  </si>
  <si>
    <t>이원심천로500-10</t>
  </si>
  <si>
    <t xml:space="preserve">ring </t>
    <phoneticPr fontId="22" type="noConversion"/>
  </si>
  <si>
    <t>cap</t>
    <phoneticPr fontId="22" type="noConversion"/>
  </si>
  <si>
    <t>컨베이어</t>
    <phoneticPr fontId="22" type="noConversion"/>
  </si>
  <si>
    <t>자동 ring,cap</t>
    <phoneticPr fontId="22" type="noConversion"/>
  </si>
  <si>
    <t>비닐</t>
    <phoneticPr fontId="22" type="noConversion"/>
  </si>
  <si>
    <t>배양실</t>
    <phoneticPr fontId="22" type="noConversion"/>
  </si>
  <si>
    <t>냉각실</t>
    <phoneticPr fontId="22" type="noConversion"/>
  </si>
  <si>
    <t>예산범위
(군비)</t>
    <phoneticPr fontId="22" type="noConversion"/>
  </si>
  <si>
    <t>중복신청</t>
    <phoneticPr fontId="22" type="noConversion"/>
  </si>
  <si>
    <t>배지생산자</t>
    <phoneticPr fontId="22" type="noConversion"/>
  </si>
  <si>
    <t>사업비 미기재</t>
    <phoneticPr fontId="22" type="noConversion"/>
  </si>
  <si>
    <t>지원 제외품목</t>
    <phoneticPr fontId="22" type="noConversion"/>
  </si>
  <si>
    <t>예산부족</t>
    <phoneticPr fontId="22" type="noConversion"/>
  </si>
  <si>
    <t>양가2길 33 양가마을 1동 302호</t>
    <phoneticPr fontId="22" type="noConversion"/>
  </si>
  <si>
    <r>
      <t xml:space="preserve">    </t>
    </r>
    <r>
      <rPr>
        <sz val="14"/>
        <rFont val="돋움"/>
        <family val="3"/>
        <charset val="129"/>
      </rPr>
      <t>○</t>
    </r>
    <r>
      <rPr>
        <sz val="14"/>
        <rFont val="굴림"/>
        <family val="3"/>
        <charset val="129"/>
      </rPr>
      <t xml:space="preserve"> 사업자 : 충북 영동군 양강면 양가2길 33 이정순 외 159명</t>
    </r>
    <phoneticPr fontId="22" type="noConversion"/>
  </si>
  <si>
    <t>영동읍 영동황간로 820</t>
  </si>
  <si>
    <t>김영호</t>
  </si>
  <si>
    <t>영동읍  반곡동2길 10-1</t>
  </si>
  <si>
    <t>김성준</t>
  </si>
  <si>
    <t>상도대3길 7-30</t>
  </si>
  <si>
    <t>대해2길 11</t>
  </si>
  <si>
    <t>영동읍 성안1길 15-14</t>
  </si>
  <si>
    <t>물한계곡로 954-39</t>
  </si>
  <si>
    <t>학산면 용화양강로 1246</t>
  </si>
  <si>
    <t>신영남</t>
  </si>
  <si>
    <t>영동읍 새심1안길 5-7</t>
  </si>
  <si>
    <t>김민호</t>
  </si>
  <si>
    <t>하도대리 17-3</t>
  </si>
  <si>
    <t>임산길 19</t>
  </si>
  <si>
    <t>재심의(중복수혜)</t>
    <phoneticPr fontId="22" type="noConversion"/>
  </si>
  <si>
    <t>다수수혜</t>
  </si>
  <si>
    <t>다수수혜</t>
    <phoneticPr fontId="22" type="noConversion"/>
  </si>
  <si>
    <t>재심의(다수수혜)</t>
  </si>
  <si>
    <t>재심의(다수수혜)</t>
    <phoneticPr fontId="22" type="noConversion"/>
  </si>
  <si>
    <t>재심의(총사업비 수정)</t>
    <phoneticPr fontId="22" type="noConversion"/>
  </si>
  <si>
    <t>제초작업</t>
    <phoneticPr fontId="22" type="noConversion"/>
  </si>
  <si>
    <t>갈변배지
(봉형)</t>
    <phoneticPr fontId="22" type="noConversion"/>
  </si>
  <si>
    <t>1.5kg</t>
  </si>
  <si>
    <t>3.3kg</t>
  </si>
  <si>
    <t>1.4kg</t>
  </si>
  <si>
    <t>1대</t>
    <phoneticPr fontId="22" type="noConversion"/>
  </si>
  <si>
    <t>계산로 130-1 2층</t>
  </si>
  <si>
    <t>고선원</t>
    <phoneticPr fontId="22" type="noConversion"/>
  </si>
  <si>
    <t>호탄리 24-2</t>
  </si>
  <si>
    <t>박경록</t>
  </si>
  <si>
    <t>영동읍 매천리 119</t>
  </si>
  <si>
    <t>당곡로14</t>
  </si>
  <si>
    <t>대해길 95-77</t>
  </si>
  <si>
    <t>일</t>
    <phoneticPr fontId="22" type="noConversion"/>
  </si>
  <si>
    <t>감수확 인건비</t>
    <phoneticPr fontId="22" type="noConversion"/>
  </si>
  <si>
    <t>신청 취소</t>
    <phoneticPr fontId="22" type="noConversion"/>
  </si>
  <si>
    <t>재심의(미선정)</t>
    <phoneticPr fontId="22" type="noConversion"/>
  </si>
  <si>
    <t>감시카메라</t>
  </si>
  <si>
    <t>재심의(선정)</t>
    <phoneticPr fontId="22" type="noConversion"/>
  </si>
  <si>
    <t>14대</t>
    <phoneticPr fontId="22" type="noConversion"/>
  </si>
  <si>
    <t>재심의(미선정자 추가)</t>
    <phoneticPr fontId="22" type="noConversion"/>
  </si>
  <si>
    <t>재심의(다수수혜)</t>
    <phoneticPr fontId="22" type="noConversion"/>
  </si>
  <si>
    <t>1.3kg</t>
    <phoneticPr fontId="22" type="noConversion"/>
  </si>
  <si>
    <t>1.3kg</t>
    <phoneticPr fontId="22" type="noConversion"/>
  </si>
  <si>
    <t>1kg</t>
    <phoneticPr fontId="22" type="noConversion"/>
  </si>
  <si>
    <t>1.5kg</t>
    <phoneticPr fontId="22" type="noConversion"/>
  </si>
  <si>
    <t>갈변배지 지원으로 총사업비 재조정</t>
    <phoneticPr fontId="22" type="noConversion"/>
  </si>
  <si>
    <t>㎡</t>
  </si>
  <si>
    <t>감박피기</t>
  </si>
  <si>
    <t>곶감</t>
  </si>
  <si>
    <t>kg</t>
  </si>
  <si>
    <t>감선별기</t>
  </si>
  <si>
    <t>건조기(대형)</t>
  </si>
  <si>
    <t>건조기(소형)</t>
  </si>
  <si>
    <t>호두</t>
  </si>
  <si>
    <t>대추</t>
  </si>
  <si>
    <t>건조기(중형)</t>
  </si>
  <si>
    <t>표고</t>
  </si>
  <si>
    <t>곶감선별기</t>
  </si>
  <si>
    <t>수축포장기</t>
  </si>
  <si>
    <t>호두박피기</t>
  </si>
  <si>
    <t>호두세척기</t>
  </si>
  <si>
    <t>호두형상선별기</t>
  </si>
  <si>
    <t>감</t>
  </si>
  <si>
    <t>생산품목</t>
  </si>
  <si>
    <t>사업목록</t>
  </si>
  <si>
    <t>단위</t>
  </si>
  <si>
    <t>단가(원)</t>
    <phoneticPr fontId="32" type="noConversion"/>
  </si>
  <si>
    <t>임산물</t>
  </si>
  <si>
    <t>냉동창고</t>
  </si>
  <si>
    <t>㎡</t>
    <phoneticPr fontId="32" type="noConversion"/>
  </si>
  <si>
    <t>지원한도</t>
    <phoneticPr fontId="32" type="noConversion"/>
  </si>
  <si>
    <t>곶감타래</t>
  </si>
  <si>
    <t>냉동창고 보수</t>
  </si>
  <si>
    <t>견적서 제출
(2부 이상)</t>
  </si>
  <si>
    <t>곶감타래 보수</t>
  </si>
  <si>
    <t>제습기</t>
  </si>
  <si>
    <t>대</t>
  </si>
  <si>
    <t>열풍기</t>
  </si>
  <si>
    <t>냉온풍기</t>
  </si>
  <si>
    <t>곶감걸이행거</t>
  </si>
  <si>
    <t>동</t>
  </si>
  <si>
    <t>선풍기(천장형)</t>
    <phoneticPr fontId="32" type="noConversion"/>
  </si>
  <si>
    <t>곶감, 표고</t>
  </si>
  <si>
    <t>선풍기(스탠드형)</t>
    <phoneticPr fontId="32" type="noConversion"/>
  </si>
  <si>
    <t>조달청 단가</t>
    <phoneticPr fontId="32" type="noConversion"/>
  </si>
  <si>
    <t>-</t>
  </si>
  <si>
    <t>표고자목</t>
  </si>
  <si>
    <t>본</t>
  </si>
  <si>
    <t>톱밥배지</t>
  </si>
  <si>
    <t>갈변배지</t>
  </si>
  <si>
    <t>복령</t>
  </si>
  <si>
    <t>복령버섯 자목</t>
  </si>
  <si>
    <t>비닐하우스(원목표고)</t>
  </si>
  <si>
    <t>비닐하우스(톱밥표고)</t>
  </si>
  <si>
    <t>버섯재배시설(냉난방시설)</t>
  </si>
  <si>
    <t>톱밥배지생산시설(입봉기)</t>
  </si>
  <si>
    <t>스프링클러</t>
  </si>
  <si>
    <t>ha</t>
  </si>
  <si>
    <t>점적관수</t>
  </si>
  <si>
    <t>관정(6인치, 일반형)</t>
  </si>
  <si>
    <t>공</t>
  </si>
  <si>
    <t>대추비가림시설</t>
  </si>
  <si>
    <t>모노레일</t>
  </si>
  <si>
    <t>ha</t>
    <phoneticPr fontId="32" type="noConversion"/>
  </si>
  <si>
    <t>작업로 시설(신규)</t>
  </si>
  <si>
    <t>km</t>
  </si>
  <si>
    <t>사업계획서 제출</t>
    <phoneticPr fontId="32" type="noConversion"/>
  </si>
  <si>
    <t>동력살분무기</t>
  </si>
  <si>
    <t>기계화전지기</t>
    <phoneticPr fontId="32" type="noConversion"/>
  </si>
  <si>
    <t>작업로 시설(보수)</t>
  </si>
  <si>
    <t>유기질비료</t>
    <phoneticPr fontId="32" type="noConversion"/>
  </si>
  <si>
    <t>포</t>
    <phoneticPr fontId="32" type="noConversion"/>
  </si>
  <si>
    <t>부산물비료</t>
    <phoneticPr fontId="32" type="noConversion"/>
  </si>
  <si>
    <t>특등급 기준</t>
    <phoneticPr fontId="32" type="noConversion"/>
  </si>
  <si>
    <t>식</t>
  </si>
  <si>
    <t>식</t>
    <phoneticPr fontId="32" type="noConversion"/>
  </si>
  <si>
    <t>기계화전지기</t>
  </si>
  <si>
    <t>보행제초기</t>
  </si>
  <si>
    <t>감</t>
    <phoneticPr fontId="22" type="noConversion"/>
  </si>
  <si>
    <t>호두</t>
    <phoneticPr fontId="22" type="noConversion"/>
  </si>
  <si>
    <t>생산
기반
조성</t>
    <phoneticPr fontId="22" type="noConversion"/>
  </si>
  <si>
    <t>생산
단지
(소액)</t>
    <phoneticPr fontId="22" type="noConversion"/>
  </si>
  <si>
    <t>저장
건조
시설</t>
    <phoneticPr fontId="22" type="noConversion"/>
  </si>
  <si>
    <t>청정
임산물
재배관리</t>
    <phoneticPr fontId="22" type="noConversion"/>
  </si>
  <si>
    <t>소형냉동창고</t>
    <phoneticPr fontId="32" type="noConversion"/>
  </si>
  <si>
    <t>소형냉동창고</t>
    <phoneticPr fontId="22" type="noConversion"/>
  </si>
  <si>
    <t>소형저온저장고</t>
    <phoneticPr fontId="22" type="noConversion"/>
  </si>
  <si>
    <t>5㎡ 이하</t>
    <phoneticPr fontId="22" type="noConversion"/>
  </si>
  <si>
    <t>5.1~6.6㎡ 이하</t>
    <phoneticPr fontId="22" type="noConversion"/>
  </si>
  <si>
    <t>9.9㎡이하</t>
    <phoneticPr fontId="22" type="noConversion"/>
  </si>
  <si>
    <t>10~16.5㎡ 이하</t>
    <phoneticPr fontId="22" type="noConversion"/>
  </si>
  <si>
    <t>9.9㎡ 이하</t>
    <phoneticPr fontId="22" type="noConversion"/>
  </si>
  <si>
    <t>기타 면적 냉동창고 및 저온저장고</t>
    <phoneticPr fontId="22" type="noConversion"/>
  </si>
  <si>
    <t>대</t>
    <phoneticPr fontId="22" type="noConversion"/>
  </si>
  <si>
    <t>호두탈피세척기</t>
  </si>
  <si>
    <t>식</t>
    <phoneticPr fontId="22" type="noConversion"/>
  </si>
  <si>
    <t>백두
대간
주민
소득
지원</t>
    <phoneticPr fontId="22" type="noConversion"/>
  </si>
  <si>
    <t>임산물</t>
    <phoneticPr fontId="22" type="noConversion"/>
  </si>
  <si>
    <t>일반화물</t>
  </si>
  <si>
    <t>냉동탑차</t>
  </si>
  <si>
    <t>팔레트</t>
  </si>
  <si>
    <t>콘티상자</t>
  </si>
  <si>
    <t>개</t>
    <phoneticPr fontId="22" type="noConversion"/>
  </si>
  <si>
    <t>호두중량선별기</t>
  </si>
  <si>
    <t>가공
장비</t>
    <phoneticPr fontId="22" type="noConversion"/>
  </si>
  <si>
    <t>비 고</t>
    <phoneticPr fontId="22" type="noConversion"/>
  </si>
  <si>
    <t>표고재배시설 표준품셈 적용</t>
  </si>
  <si>
    <t xml:space="preserve">     ※ 사업목록 외 희망품목이 있을 시, 견적서 첨부(모델명, 규격 반드시 표기, 2개소 이상 비교견적)</t>
    <phoneticPr fontId="22" type="noConversion"/>
  </si>
  <si>
    <t>사업계획서 제출(임산물 생산량 3ha이상)</t>
    <phoneticPr fontId="32" type="noConversion"/>
  </si>
  <si>
    <t>잔디깍기</t>
    <phoneticPr fontId="22" type="noConversion"/>
  </si>
  <si>
    <t>임산물
유통</t>
    <phoneticPr fontId="22" type="noConversion"/>
  </si>
  <si>
    <t>지원한도(2년 1회 지원)</t>
    <phoneticPr fontId="32" type="noConversion"/>
  </si>
  <si>
    <t>지원한도(3년 1회 지원)</t>
    <phoneticPr fontId="32" type="noConversion"/>
  </si>
  <si>
    <t>2023년 산림소득분야(임산물) 지원품목별 단가(※ 참고용으로 변경될 수 있음)</t>
    <phoneticPr fontId="32" type="noConversion"/>
  </si>
  <si>
    <t>견적서 제출
(2부 이상)</t>
    <phoneticPr fontId="22" type="noConversion"/>
  </si>
  <si>
    <t>지원한도(견적서 2부이상 제출)</t>
  </si>
  <si>
    <t>지원한도(견적서 2부이상 제출)</t>
    <phoneticPr fontId="32" type="noConversion"/>
  </si>
  <si>
    <t>※ 40평형 기준이며, 80평형은 4,408천원/대당</t>
    <phoneticPr fontId="22" type="noConversion"/>
  </si>
  <si>
    <t>견적서 제출
(2부 이상) ※ m당/40천원 초과 불가</t>
    <phoneticPr fontId="22" type="noConversion"/>
  </si>
  <si>
    <t>철조망 / 사업면적 ha당 m도 견적서에 병기</t>
    <phoneticPr fontId="22" type="noConversion"/>
  </si>
  <si>
    <t>전기 울타리  / 사업면적 ha당 m도 견적서에 병기</t>
    <phoneticPr fontId="2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</si>
</sst>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5">
    <numFmt numFmtId="41" formatCode="_-* #,##0_-;\-* #,##0_-;_-* &quot;-&quot;_-;_-@_-"/>
    <numFmt numFmtId="176" formatCode="#,##0_ "/>
    <numFmt numFmtId="177" formatCode="#,##0_);[Red]\(#,##0\)"/>
    <numFmt numFmtId="178" formatCode="0&quot;명&quot;"/>
    <numFmt numFmtId="179" formatCode="##&quot;개소&quot;"/>
    <numFmt numFmtId="180" formatCode="#,##0&quot;종&quot;"/>
    <numFmt numFmtId="182" formatCode="0_);[Red]\(0\)"/>
    <numFmt numFmtId="183" formatCode="###&quot;대&quot;"/>
    <numFmt numFmtId="184" formatCode="#,###&quot;대&quot;"/>
    <numFmt numFmtId="185" formatCode="0&quot;개소&quot;"/>
    <numFmt numFmtId="186" formatCode="###,##0&quot;㎡&quot;"/>
    <numFmt numFmtId="187" formatCode="#,##0&quot;대&quot;"/>
    <numFmt numFmtId="188" formatCode="#,##0.0&quot;ha&quot;"/>
    <numFmt numFmtId="189" formatCode="##&quot;대&quot;"/>
    <numFmt numFmtId="190" formatCode="#,###&quot;봉&quot;"/>
    <numFmt numFmtId="191" formatCode="#,###&quot;공&quot;"/>
    <numFmt numFmtId="192" formatCode="#,###&quot;일&quot;"/>
    <numFmt numFmtId="193" formatCode="#,##0&quot;주&quot;"/>
    <numFmt numFmtId="194" formatCode="#,###&quot;본&quot;"/>
    <numFmt numFmtId="195" formatCode="#,###&quot;명&quot;"/>
    <numFmt numFmtId="196" formatCode="##&quot;본&quot;"/>
    <numFmt numFmtId="197" formatCode="#,###&quot;개소&quot;"/>
    <numFmt numFmtId="198" formatCode="#,##0&quot;본&quot;"/>
    <numFmt numFmtId="199" formatCode="###,##0&quot;km&quot;"/>
    <numFmt numFmtId="200" formatCode="#,##0.00&quot;ha&quot;"/>
  </numFmts>
  <fonts count="46" x14ac:knownFonts="1">
    <font>
      <sz val="11"/>
      <name val="굴림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굴림"/>
      <family val="3"/>
      <charset val="129"/>
    </font>
    <font>
      <sz val="11"/>
      <name val="바탕체"/>
      <family val="1"/>
      <charset val="129"/>
    </font>
    <font>
      <sz val="8"/>
      <name val="굴림"/>
      <family val="3"/>
      <charset val="129"/>
    </font>
    <font>
      <sz val="11"/>
      <name val="HY견명조"/>
      <family val="1"/>
      <charset val="129"/>
    </font>
    <font>
      <b/>
      <sz val="16"/>
      <name val="HY견명조"/>
      <family val="1"/>
      <charset val="129"/>
    </font>
    <font>
      <b/>
      <sz val="18"/>
      <name val="HY견명조"/>
      <family val="1"/>
      <charset val="129"/>
    </font>
    <font>
      <b/>
      <sz val="22"/>
      <name val="HY견명조"/>
      <family val="1"/>
      <charset val="129"/>
    </font>
    <font>
      <sz val="14"/>
      <name val="굴림"/>
      <family val="3"/>
      <charset val="129"/>
    </font>
    <font>
      <sz val="13"/>
      <name val="HY견명조"/>
      <family val="1"/>
      <charset val="129"/>
    </font>
    <font>
      <b/>
      <sz val="10"/>
      <name val="HY견명조"/>
      <family val="1"/>
      <charset val="129"/>
    </font>
    <font>
      <sz val="11"/>
      <name val="돋움"/>
      <family val="3"/>
      <charset val="129"/>
    </font>
    <font>
      <sz val="11"/>
      <color theme="1"/>
      <name val="굴림"/>
      <family val="3"/>
      <charset val="129"/>
    </font>
    <font>
      <sz val="8"/>
      <name val="맑은 고딕"/>
      <family val="2"/>
      <charset val="129"/>
      <scheme val="minor"/>
    </font>
    <font>
      <sz val="14"/>
      <name val="돋움"/>
      <family val="3"/>
      <charset val="129"/>
    </font>
    <font>
      <b/>
      <sz val="11"/>
      <color theme="1"/>
      <name val="굴림"/>
      <family val="3"/>
      <charset val="129"/>
    </font>
    <font>
      <sz val="16"/>
      <name val="HY견명조"/>
      <family val="1"/>
      <charset val="129"/>
    </font>
    <font>
      <sz val="11"/>
      <color theme="1"/>
      <name val="바탕체"/>
      <family val="1"/>
      <charset val="129"/>
    </font>
    <font>
      <b/>
      <sz val="9"/>
      <color indexed="81"/>
      <name val="Tahoma"/>
      <family val="2"/>
    </font>
    <font>
      <b/>
      <sz val="9"/>
      <color indexed="81"/>
      <name val="돋움"/>
      <family val="3"/>
      <charset val="129"/>
    </font>
    <font>
      <b/>
      <sz val="1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b/>
      <sz val="9"/>
      <name val="맑은 고딕"/>
      <family val="3"/>
      <charset val="129"/>
      <scheme val="minor"/>
    </font>
    <font>
      <b/>
      <sz val="26"/>
      <color theme="1"/>
      <name val="HY헤드라인M"/>
      <family val="1"/>
      <charset val="129"/>
    </font>
    <font>
      <b/>
      <sz val="12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39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</borders>
  <cellStyleXfs count="517">
    <xf numFmtId="0" fontId="0" fillId="0" borderId="0">
      <alignment vertical="center"/>
    </xf>
    <xf numFmtId="0" fontId="30" fillId="0" borderId="0">
      <alignment vertical="center"/>
    </xf>
    <xf numFmtId="41" fontId="30" fillId="0" borderId="0" applyFont="0" applyFill="0" applyBorder="0" applyAlignment="0" applyProtection="0">
      <alignment vertical="center"/>
    </xf>
    <xf numFmtId="41" fontId="20" fillId="0" borderId="0" applyFont="0" applyFill="0" applyBorder="0" applyAlignment="0" applyProtection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19" fillId="0" borderId="0">
      <alignment vertical="center"/>
    </xf>
    <xf numFmtId="41" fontId="19" fillId="0" borderId="0" applyFont="0" applyFill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41" fontId="17" fillId="0" borderId="0" applyFont="0" applyFill="0" applyBorder="0" applyAlignment="0" applyProtection="0">
      <alignment vertical="center"/>
    </xf>
    <xf numFmtId="0" fontId="30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41" fontId="15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41" fontId="14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41" fontId="13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41" fontId="20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41" fontId="30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41" fontId="30" fillId="0" borderId="0" applyFont="0" applyFill="0" applyBorder="0" applyAlignment="0" applyProtection="0">
      <alignment vertical="center"/>
    </xf>
    <xf numFmtId="41" fontId="20" fillId="0" borderId="0" applyFont="0" applyFill="0" applyBorder="0" applyAlignment="0" applyProtection="0">
      <alignment vertical="center"/>
    </xf>
    <xf numFmtId="0" fontId="3" fillId="0" borderId="0">
      <alignment vertical="center"/>
    </xf>
    <xf numFmtId="41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41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41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41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41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41" fontId="20" fillId="0" borderId="0" applyFont="0" applyFill="0" applyBorder="0" applyAlignment="0" applyProtection="0">
      <alignment vertical="center"/>
    </xf>
    <xf numFmtId="0" fontId="3" fillId="0" borderId="0">
      <alignment vertical="center"/>
    </xf>
    <xf numFmtId="41" fontId="30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243">
    <xf numFmtId="0" fontId="0" fillId="0" borderId="0" xfId="0">
      <alignment vertical="center"/>
    </xf>
    <xf numFmtId="0" fontId="21" fillId="0" borderId="0" xfId="0" applyFont="1">
      <alignment vertical="center"/>
    </xf>
    <xf numFmtId="0" fontId="23" fillId="0" borderId="0" xfId="0" applyFont="1">
      <alignment vertical="center"/>
    </xf>
    <xf numFmtId="0" fontId="21" fillId="0" borderId="0" xfId="0" applyFont="1" applyAlignment="1">
      <alignment horizontal="center" vertical="center"/>
    </xf>
    <xf numFmtId="0" fontId="23" fillId="0" borderId="0" xfId="0" applyFont="1" applyAlignment="1"/>
    <xf numFmtId="0" fontId="23" fillId="0" borderId="0" xfId="0" applyFont="1" applyAlignment="1">
      <alignment horizontal="center"/>
    </xf>
    <xf numFmtId="0" fontId="21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20" fillId="0" borderId="0" xfId="0" applyFont="1" applyAlignment="1">
      <alignment horizontal="center" vertical="center"/>
    </xf>
    <xf numFmtId="0" fontId="23" fillId="0" borderId="0" xfId="0" applyFont="1" applyFill="1" applyAlignment="1">
      <alignment horizontal="left"/>
    </xf>
    <xf numFmtId="0" fontId="0" fillId="0" borderId="0" xfId="0" applyFont="1" applyAlignment="1">
      <alignment horizontal="center" vertical="center"/>
    </xf>
    <xf numFmtId="0" fontId="0" fillId="0" borderId="0" xfId="0" applyFont="1">
      <alignment vertical="center"/>
    </xf>
    <xf numFmtId="0" fontId="31" fillId="0" borderId="1" xfId="3" applyNumberFormat="1" applyFont="1" applyFill="1" applyBorder="1" applyAlignment="1">
      <alignment horizontal="center" vertical="center" shrinkToFit="1"/>
    </xf>
    <xf numFmtId="0" fontId="31" fillId="4" borderId="1" xfId="0" applyNumberFormat="1" applyFont="1" applyFill="1" applyBorder="1" applyAlignment="1">
      <alignment horizontal="center" vertical="center"/>
    </xf>
    <xf numFmtId="41" fontId="31" fillId="0" borderId="1" xfId="3" applyFont="1" applyFill="1" applyBorder="1" applyAlignment="1">
      <alignment horizontal="right" vertical="center"/>
    </xf>
    <xf numFmtId="0" fontId="25" fillId="0" borderId="0" xfId="0" applyFont="1" applyAlignment="1">
      <alignment horizontal="center"/>
    </xf>
    <xf numFmtId="0" fontId="24" fillId="0" borderId="0" xfId="0" applyFont="1" applyFill="1" applyAlignment="1">
      <alignment horizontal="center"/>
    </xf>
    <xf numFmtId="0" fontId="31" fillId="0" borderId="1" xfId="0" applyFont="1" applyFill="1" applyBorder="1" applyAlignment="1">
      <alignment horizontal="left" vertical="center" wrapText="1" shrinkToFit="1"/>
    </xf>
    <xf numFmtId="0" fontId="24" fillId="0" borderId="0" xfId="0" applyFont="1" applyFill="1" applyAlignment="1">
      <alignment horizontal="left"/>
    </xf>
    <xf numFmtId="0" fontId="29" fillId="0" borderId="0" xfId="0" applyFont="1" applyAlignment="1">
      <alignment horizontal="left" vertical="center" shrinkToFit="1"/>
    </xf>
    <xf numFmtId="179" fontId="0" fillId="3" borderId="1" xfId="0" applyNumberFormat="1" applyFont="1" applyFill="1" applyBorder="1" applyAlignment="1">
      <alignment horizontal="center" vertical="center" wrapText="1" shrinkToFit="1"/>
    </xf>
    <xf numFmtId="0" fontId="0" fillId="2" borderId="0" xfId="0" applyFont="1" applyFill="1" applyBorder="1">
      <alignment vertical="center"/>
    </xf>
    <xf numFmtId="0" fontId="0" fillId="0" borderId="0" xfId="0" applyFont="1" applyBorder="1">
      <alignment vertical="center"/>
    </xf>
    <xf numFmtId="0" fontId="35" fillId="0" borderId="0" xfId="0" applyFont="1" applyFill="1" applyAlignment="1">
      <alignment horizontal="left" vertical="center"/>
    </xf>
    <xf numFmtId="0" fontId="23" fillId="0" borderId="0" xfId="0" applyFont="1" applyFill="1" applyAlignment="1">
      <alignment horizontal="center" vertical="center"/>
    </xf>
    <xf numFmtId="0" fontId="23" fillId="0" borderId="0" xfId="0" applyFont="1" applyFill="1">
      <alignment vertical="center"/>
    </xf>
    <xf numFmtId="178" fontId="0" fillId="3" borderId="1" xfId="0" applyNumberFormat="1" applyFont="1" applyFill="1" applyBorder="1" applyAlignment="1">
      <alignment horizontal="center" vertical="center" wrapText="1" shrinkToFit="1"/>
    </xf>
    <xf numFmtId="0" fontId="0" fillId="0" borderId="1" xfId="0" applyFont="1" applyFill="1" applyBorder="1" applyAlignment="1">
      <alignment horizontal="left" vertical="center" wrapText="1" shrinkToFit="1"/>
    </xf>
    <xf numFmtId="0" fontId="21" fillId="0" borderId="0" xfId="0" applyFont="1" applyFill="1">
      <alignment vertical="center"/>
    </xf>
    <xf numFmtId="0" fontId="31" fillId="2" borderId="1" xfId="0" applyFont="1" applyFill="1" applyBorder="1" applyAlignment="1">
      <alignment horizontal="center" vertical="center" shrinkToFit="1"/>
    </xf>
    <xf numFmtId="41" fontId="31" fillId="2" borderId="1" xfId="3" applyFont="1" applyFill="1" applyBorder="1" applyAlignment="1">
      <alignment horizontal="center" vertical="center"/>
    </xf>
    <xf numFmtId="41" fontId="0" fillId="0" borderId="1" xfId="0" applyNumberFormat="1" applyFont="1" applyFill="1" applyBorder="1" applyAlignment="1">
      <alignment horizontal="right" vertical="center" shrinkToFit="1"/>
    </xf>
    <xf numFmtId="182" fontId="0" fillId="0" borderId="1" xfId="3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shrinkToFit="1"/>
    </xf>
    <xf numFmtId="41" fontId="0" fillId="2" borderId="1" xfId="3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 shrinkToFit="1"/>
    </xf>
    <xf numFmtId="41" fontId="0" fillId="0" borderId="1" xfId="3" applyFont="1" applyBorder="1" applyAlignment="1">
      <alignment horizontal="center" vertical="center"/>
    </xf>
    <xf numFmtId="186" fontId="31" fillId="0" borderId="1" xfId="3" applyNumberFormat="1" applyFont="1" applyFill="1" applyBorder="1" applyAlignment="1">
      <alignment horizontal="center" vertical="center" shrinkToFit="1"/>
    </xf>
    <xf numFmtId="41" fontId="31" fillId="0" borderId="1" xfId="195" applyFont="1" applyFill="1" applyBorder="1" applyAlignment="1">
      <alignment horizontal="right" vertical="center"/>
    </xf>
    <xf numFmtId="0" fontId="0" fillId="2" borderId="1" xfId="0" applyFont="1" applyFill="1" applyBorder="1" applyAlignment="1">
      <alignment horizontal="center" vertical="center"/>
    </xf>
    <xf numFmtId="41" fontId="0" fillId="0" borderId="1" xfId="195" applyFont="1" applyFill="1" applyBorder="1" applyAlignment="1">
      <alignment horizontal="right" vertical="center"/>
    </xf>
    <xf numFmtId="178" fontId="0" fillId="0" borderId="1" xfId="0" applyNumberFormat="1" applyFont="1" applyFill="1" applyBorder="1" applyAlignment="1">
      <alignment horizontal="center" vertical="center" shrinkToFit="1"/>
    </xf>
    <xf numFmtId="179" fontId="0" fillId="0" borderId="1" xfId="0" applyNumberFormat="1" applyFont="1" applyFill="1" applyBorder="1" applyAlignment="1">
      <alignment horizontal="center" vertical="center" wrapText="1" shrinkToFit="1"/>
    </xf>
    <xf numFmtId="41" fontId="0" fillId="0" borderId="1" xfId="0" applyNumberFormat="1" applyFont="1" applyFill="1" applyBorder="1" applyAlignment="1">
      <alignment horizontal="center" vertical="center"/>
    </xf>
    <xf numFmtId="41" fontId="0" fillId="3" borderId="1" xfId="195" applyFont="1" applyFill="1" applyBorder="1" applyAlignment="1">
      <alignment horizontal="center" vertical="center" wrapText="1" shrinkToFit="1"/>
    </xf>
    <xf numFmtId="0" fontId="31" fillId="2" borderId="1" xfId="0" applyFont="1" applyFill="1" applyBorder="1" applyAlignment="1">
      <alignment horizontal="center" vertical="center" wrapText="1" shrinkToFit="1"/>
    </xf>
    <xf numFmtId="0" fontId="0" fillId="2" borderId="1" xfId="0" applyFill="1" applyBorder="1" applyAlignment="1">
      <alignment horizontal="center" vertical="center" wrapText="1" shrinkToFit="1"/>
    </xf>
    <xf numFmtId="0" fontId="0" fillId="0" borderId="1" xfId="0" applyBorder="1" applyAlignment="1">
      <alignment horizontal="center" vertical="center" wrapText="1" shrinkToFit="1"/>
    </xf>
    <xf numFmtId="0" fontId="0" fillId="0" borderId="1" xfId="0" applyFont="1" applyBorder="1" applyAlignment="1">
      <alignment horizontal="center" vertical="center" wrapText="1" shrinkToFit="1"/>
    </xf>
    <xf numFmtId="41" fontId="0" fillId="0" borderId="1" xfId="0" applyNumberFormat="1" applyFont="1" applyFill="1" applyBorder="1" applyAlignment="1">
      <alignment horizontal="center" vertical="center" wrapText="1"/>
    </xf>
    <xf numFmtId="190" fontId="0" fillId="3" borderId="1" xfId="0" applyNumberFormat="1" applyFont="1" applyFill="1" applyBorder="1" applyAlignment="1">
      <alignment horizontal="center" vertical="center" wrapText="1" shrinkToFit="1"/>
    </xf>
    <xf numFmtId="190" fontId="0" fillId="0" borderId="1" xfId="0" applyNumberFormat="1" applyFont="1" applyBorder="1" applyAlignment="1">
      <alignment horizontal="center" vertical="center" shrinkToFit="1"/>
    </xf>
    <xf numFmtId="190" fontId="0" fillId="0" borderId="1" xfId="0" applyNumberFormat="1" applyFont="1" applyFill="1" applyBorder="1" applyAlignment="1">
      <alignment horizontal="center" vertical="center"/>
    </xf>
    <xf numFmtId="190" fontId="31" fillId="0" borderId="1" xfId="3" applyNumberFormat="1" applyFont="1" applyFill="1" applyBorder="1" applyAlignment="1">
      <alignment horizontal="center" vertical="center" shrinkToFit="1"/>
    </xf>
    <xf numFmtId="191" fontId="31" fillId="0" borderId="1" xfId="3" applyNumberFormat="1" applyFont="1" applyFill="1" applyBorder="1" applyAlignment="1">
      <alignment horizontal="center" vertical="center" shrinkToFit="1"/>
    </xf>
    <xf numFmtId="192" fontId="31" fillId="0" borderId="1" xfId="3" applyNumberFormat="1" applyFont="1" applyFill="1" applyBorder="1" applyAlignment="1">
      <alignment horizontal="center" vertical="center" shrinkToFit="1"/>
    </xf>
    <xf numFmtId="193" fontId="31" fillId="0" borderId="1" xfId="3" applyNumberFormat="1" applyFont="1" applyFill="1" applyBorder="1" applyAlignment="1">
      <alignment horizontal="center" vertical="center" shrinkToFit="1"/>
    </xf>
    <xf numFmtId="188" fontId="31" fillId="0" borderId="1" xfId="3" applyNumberFormat="1" applyFont="1" applyFill="1" applyBorder="1" applyAlignment="1">
      <alignment horizontal="center" vertical="center" shrinkToFit="1"/>
    </xf>
    <xf numFmtId="194" fontId="0" fillId="0" borderId="1" xfId="0" applyNumberFormat="1" applyFont="1" applyFill="1" applyBorder="1" applyAlignment="1">
      <alignment horizontal="center" vertical="center" shrinkToFit="1"/>
    </xf>
    <xf numFmtId="191" fontId="0" fillId="0" borderId="1" xfId="3" applyNumberFormat="1" applyFont="1" applyFill="1" applyBorder="1" applyAlignment="1">
      <alignment horizontal="center" vertical="center" shrinkToFit="1"/>
    </xf>
    <xf numFmtId="0" fontId="0" fillId="0" borderId="1" xfId="0" applyFont="1" applyFill="1" applyBorder="1" applyAlignment="1">
      <alignment horizontal="center" vertical="center" shrinkToFit="1"/>
    </xf>
    <xf numFmtId="0" fontId="21" fillId="6" borderId="0" xfId="0" applyFont="1" applyFill="1">
      <alignment vertical="center"/>
    </xf>
    <xf numFmtId="0" fontId="0" fillId="0" borderId="1" xfId="0" applyFont="1" applyFill="1" applyBorder="1" applyAlignment="1">
      <alignment horizontal="center" vertical="center"/>
    </xf>
    <xf numFmtId="190" fontId="0" fillId="0" borderId="1" xfId="0" applyNumberFormat="1" applyFill="1" applyBorder="1" applyAlignment="1">
      <alignment horizontal="center" vertical="center" shrinkToFit="1"/>
    </xf>
    <xf numFmtId="189" fontId="0" fillId="3" borderId="1" xfId="0" applyNumberFormat="1" applyFont="1" applyFill="1" applyBorder="1" applyAlignment="1">
      <alignment horizontal="center" vertical="center" wrapText="1" shrinkToFit="1"/>
    </xf>
    <xf numFmtId="49" fontId="27" fillId="0" borderId="0" xfId="0" applyNumberFormat="1" applyFont="1" applyAlignment="1">
      <alignment horizontal="left" vertical="center"/>
    </xf>
    <xf numFmtId="196" fontId="0" fillId="3" borderId="1" xfId="0" applyNumberFormat="1" applyFont="1" applyFill="1" applyBorder="1" applyAlignment="1">
      <alignment horizontal="center" vertical="center" wrapText="1" shrinkToFit="1"/>
    </xf>
    <xf numFmtId="0" fontId="31" fillId="0" borderId="1" xfId="0" applyFont="1" applyFill="1" applyBorder="1" applyAlignment="1">
      <alignment horizontal="center" vertical="center" shrinkToFit="1"/>
    </xf>
    <xf numFmtId="177" fontId="0" fillId="0" borderId="6" xfId="0" applyNumberFormat="1" applyFont="1" applyFill="1" applyBorder="1" applyAlignment="1">
      <alignment horizontal="center" vertical="center" wrapText="1" shrinkToFit="1"/>
    </xf>
    <xf numFmtId="177" fontId="31" fillId="0" borderId="6" xfId="0" applyNumberFormat="1" applyFont="1" applyFill="1" applyBorder="1" applyAlignment="1">
      <alignment horizontal="center" vertical="center" wrapText="1" shrinkToFit="1"/>
    </xf>
    <xf numFmtId="0" fontId="34" fillId="0" borderId="9" xfId="0" applyFont="1" applyFill="1" applyBorder="1" applyAlignment="1">
      <alignment horizontal="center" vertical="center"/>
    </xf>
    <xf numFmtId="0" fontId="31" fillId="4" borderId="6" xfId="0" applyFont="1" applyFill="1" applyBorder="1" applyAlignment="1">
      <alignment horizontal="center" vertical="center" shrinkToFit="1"/>
    </xf>
    <xf numFmtId="176" fontId="0" fillId="0" borderId="1" xfId="0" applyNumberFormat="1" applyFont="1" applyFill="1" applyBorder="1" applyAlignment="1">
      <alignment horizontal="center" vertical="center" wrapText="1" shrinkToFit="1"/>
    </xf>
    <xf numFmtId="0" fontId="31" fillId="3" borderId="7" xfId="0" applyFont="1" applyFill="1" applyBorder="1" applyAlignment="1">
      <alignment horizontal="center" vertical="center" wrapText="1" shrinkToFit="1"/>
    </xf>
    <xf numFmtId="177" fontId="31" fillId="0" borderId="7" xfId="0" applyNumberFormat="1" applyFont="1" applyFill="1" applyBorder="1" applyAlignment="1">
      <alignment horizontal="center" vertical="center" wrapText="1" shrinkToFit="1"/>
    </xf>
    <xf numFmtId="0" fontId="0" fillId="0" borderId="9" xfId="0" applyFont="1" applyFill="1" applyBorder="1" applyAlignment="1">
      <alignment horizontal="left" vertical="center" wrapText="1" shrinkToFit="1"/>
    </xf>
    <xf numFmtId="0" fontId="0" fillId="2" borderId="9" xfId="0" applyFont="1" applyFill="1" applyBorder="1" applyAlignment="1">
      <alignment horizontal="center" vertical="center"/>
    </xf>
    <xf numFmtId="41" fontId="0" fillId="0" borderId="9" xfId="0" applyNumberFormat="1" applyFont="1" applyFill="1" applyBorder="1" applyAlignment="1">
      <alignment horizontal="right" vertical="center" shrinkToFit="1"/>
    </xf>
    <xf numFmtId="41" fontId="0" fillId="0" borderId="7" xfId="0" applyNumberFormat="1" applyFont="1" applyFill="1" applyBorder="1" applyAlignment="1">
      <alignment horizontal="center" vertical="center" wrapText="1" shrinkToFit="1"/>
    </xf>
    <xf numFmtId="0" fontId="34" fillId="5" borderId="3" xfId="0" applyFont="1" applyFill="1" applyBorder="1" applyAlignment="1">
      <alignment horizontal="center" vertical="center" shrinkToFit="1"/>
    </xf>
    <xf numFmtId="197" fontId="34" fillId="5" borderId="4" xfId="3" applyNumberFormat="1" applyFont="1" applyFill="1" applyBorder="1" applyAlignment="1">
      <alignment horizontal="right" vertical="center"/>
    </xf>
    <xf numFmtId="195" fontId="34" fillId="5" borderId="4" xfId="3" applyNumberFormat="1" applyFont="1" applyFill="1" applyBorder="1" applyAlignment="1">
      <alignment horizontal="right" vertical="center"/>
    </xf>
    <xf numFmtId="180" fontId="34" fillId="5" borderId="4" xfId="3" applyNumberFormat="1" applyFont="1" applyFill="1" applyBorder="1" applyAlignment="1">
      <alignment horizontal="center" vertical="center"/>
    </xf>
    <xf numFmtId="41" fontId="34" fillId="5" borderId="4" xfId="3" applyFont="1" applyFill="1" applyBorder="1" applyAlignment="1">
      <alignment horizontal="right" vertical="center"/>
    </xf>
    <xf numFmtId="0" fontId="34" fillId="5" borderId="4" xfId="0" applyNumberFormat="1" applyFont="1" applyFill="1" applyBorder="1" applyAlignment="1">
      <alignment horizontal="center" vertical="center"/>
    </xf>
    <xf numFmtId="0" fontId="34" fillId="5" borderId="5" xfId="0" applyFont="1" applyFill="1" applyBorder="1" applyAlignment="1">
      <alignment horizontal="center" vertical="center" shrinkToFit="1"/>
    </xf>
    <xf numFmtId="0" fontId="21" fillId="0" borderId="0" xfId="0" applyFont="1" applyFill="1" applyBorder="1">
      <alignment vertical="center"/>
    </xf>
    <xf numFmtId="182" fontId="31" fillId="0" borderId="1" xfId="3" applyNumberFormat="1" applyFont="1" applyFill="1" applyBorder="1" applyAlignment="1">
      <alignment horizontal="center" vertical="center"/>
    </xf>
    <xf numFmtId="190" fontId="31" fillId="0" borderId="1" xfId="0" applyNumberFormat="1" applyFont="1" applyBorder="1" applyAlignment="1">
      <alignment horizontal="center" vertical="center" shrinkToFit="1"/>
    </xf>
    <xf numFmtId="176" fontId="31" fillId="0" borderId="1" xfId="0" applyNumberFormat="1" applyFont="1" applyFill="1" applyBorder="1" applyAlignment="1">
      <alignment horizontal="center" vertical="center" wrapText="1" shrinkToFit="1"/>
    </xf>
    <xf numFmtId="0" fontId="36" fillId="0" borderId="0" xfId="0" applyFont="1" applyFill="1">
      <alignment vertical="center"/>
    </xf>
    <xf numFmtId="0" fontId="0" fillId="0" borderId="7" xfId="258" applyFont="1" applyFill="1" applyBorder="1" applyAlignment="1">
      <alignment horizontal="center" vertical="center" wrapText="1"/>
    </xf>
    <xf numFmtId="187" fontId="31" fillId="0" borderId="1" xfId="3" applyNumberFormat="1" applyFont="1" applyFill="1" applyBorder="1" applyAlignment="1">
      <alignment horizontal="center" vertical="center" shrinkToFit="1"/>
    </xf>
    <xf numFmtId="0" fontId="21" fillId="0" borderId="1" xfId="0" applyFont="1" applyFill="1" applyBorder="1">
      <alignment vertical="center"/>
    </xf>
    <xf numFmtId="185" fontId="31" fillId="0" borderId="1" xfId="3" applyNumberFormat="1" applyFont="1" applyFill="1" applyBorder="1" applyAlignment="1">
      <alignment horizontal="center" vertical="center" shrinkToFit="1"/>
    </xf>
    <xf numFmtId="0" fontId="31" fillId="0" borderId="1" xfId="0" applyNumberFormat="1" applyFont="1" applyFill="1" applyBorder="1" applyAlignment="1">
      <alignment horizontal="left" vertical="center" wrapText="1" shrinkToFit="1"/>
    </xf>
    <xf numFmtId="183" fontId="31" fillId="0" borderId="1" xfId="0" applyNumberFormat="1" applyFont="1" applyFill="1" applyBorder="1" applyAlignment="1">
      <alignment horizontal="center" vertical="center" wrapText="1" shrinkToFit="1"/>
    </xf>
    <xf numFmtId="198" fontId="31" fillId="0" borderId="1" xfId="3" applyNumberFormat="1" applyFont="1" applyFill="1" applyBorder="1" applyAlignment="1">
      <alignment horizontal="center" vertical="center" shrinkToFit="1"/>
    </xf>
    <xf numFmtId="184" fontId="31" fillId="0" borderId="1" xfId="3" applyNumberFormat="1" applyFont="1" applyFill="1" applyBorder="1" applyAlignment="1">
      <alignment horizontal="center" vertical="center" shrinkToFit="1"/>
    </xf>
    <xf numFmtId="197" fontId="31" fillId="0" borderId="1" xfId="3" applyNumberFormat="1" applyFont="1" applyFill="1" applyBorder="1" applyAlignment="1">
      <alignment horizontal="center" vertical="center" shrinkToFit="1"/>
    </xf>
    <xf numFmtId="199" fontId="31" fillId="0" borderId="1" xfId="3" applyNumberFormat="1" applyFont="1" applyFill="1" applyBorder="1" applyAlignment="1">
      <alignment horizontal="center" vertical="center" shrinkToFit="1"/>
    </xf>
    <xf numFmtId="0" fontId="0" fillId="0" borderId="7" xfId="258" applyFont="1" applyBorder="1" applyAlignment="1">
      <alignment horizontal="center" vertical="center" wrapText="1"/>
    </xf>
    <xf numFmtId="0" fontId="0" fillId="0" borderId="7" xfId="258" applyFont="1" applyBorder="1" applyAlignment="1">
      <alignment horizontal="center" vertical="center"/>
    </xf>
    <xf numFmtId="196" fontId="31" fillId="0" borderId="1" xfId="3" applyNumberFormat="1" applyFont="1" applyFill="1" applyBorder="1" applyAlignment="1">
      <alignment horizontal="center" vertical="center" shrinkToFit="1"/>
    </xf>
    <xf numFmtId="177" fontId="31" fillId="0" borderId="8" xfId="0" applyNumberFormat="1" applyFont="1" applyFill="1" applyBorder="1" applyAlignment="1">
      <alignment horizontal="center" vertical="center" wrapText="1" shrinkToFit="1"/>
    </xf>
    <xf numFmtId="196" fontId="31" fillId="0" borderId="9" xfId="3" applyNumberFormat="1" applyFont="1" applyFill="1" applyBorder="1" applyAlignment="1">
      <alignment horizontal="center" vertical="center" shrinkToFit="1"/>
    </xf>
    <xf numFmtId="41" fontId="0" fillId="0" borderId="9" xfId="195" applyFont="1" applyFill="1" applyBorder="1" applyAlignment="1">
      <alignment horizontal="right" vertical="center"/>
    </xf>
    <xf numFmtId="182" fontId="31" fillId="0" borderId="9" xfId="3" applyNumberFormat="1" applyFont="1" applyFill="1" applyBorder="1" applyAlignment="1">
      <alignment horizontal="center" vertical="center"/>
    </xf>
    <xf numFmtId="0" fontId="31" fillId="0" borderId="9" xfId="0" applyFont="1" applyFill="1" applyBorder="1" applyAlignment="1">
      <alignment horizontal="center" vertical="center" wrapText="1" shrinkToFit="1"/>
    </xf>
    <xf numFmtId="0" fontId="0" fillId="0" borderId="10" xfId="258" applyFont="1" applyBorder="1" applyAlignment="1">
      <alignment horizontal="center" vertical="center" wrapText="1"/>
    </xf>
    <xf numFmtId="0" fontId="31" fillId="0" borderId="1" xfId="0" applyFont="1" applyFill="1" applyBorder="1" applyAlignment="1">
      <alignment horizontal="center" vertical="center" wrapText="1" shrinkToFit="1"/>
    </xf>
    <xf numFmtId="0" fontId="27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5" fillId="0" borderId="0" xfId="0" applyFont="1" applyAlignment="1">
      <alignment horizontal="left"/>
    </xf>
    <xf numFmtId="200" fontId="31" fillId="0" borderId="1" xfId="3" applyNumberFormat="1" applyFont="1" applyFill="1" applyBorder="1" applyAlignment="1">
      <alignment horizontal="center" vertical="center" shrinkToFit="1"/>
    </xf>
    <xf numFmtId="41" fontId="0" fillId="6" borderId="1" xfId="0" applyNumberFormat="1" applyFont="1" applyFill="1" applyBorder="1" applyAlignment="1">
      <alignment horizontal="center" vertical="center" wrapText="1"/>
    </xf>
    <xf numFmtId="198" fontId="31" fillId="6" borderId="1" xfId="3" applyNumberFormat="1" applyFont="1" applyFill="1" applyBorder="1" applyAlignment="1">
      <alignment horizontal="center" vertical="center" shrinkToFit="1"/>
    </xf>
    <xf numFmtId="41" fontId="31" fillId="6" borderId="1" xfId="195" applyFont="1" applyFill="1" applyBorder="1" applyAlignment="1">
      <alignment horizontal="right" vertical="center"/>
    </xf>
    <xf numFmtId="177" fontId="31" fillId="6" borderId="6" xfId="0" applyNumberFormat="1" applyFont="1" applyFill="1" applyBorder="1" applyAlignment="1">
      <alignment horizontal="center" vertical="center" wrapText="1" shrinkToFit="1"/>
    </xf>
    <xf numFmtId="0" fontId="0" fillId="6" borderId="1" xfId="0" applyFont="1" applyFill="1" applyBorder="1" applyAlignment="1">
      <alignment horizontal="left" vertical="center" wrapText="1" shrinkToFit="1"/>
    </xf>
    <xf numFmtId="0" fontId="0" fillId="6" borderId="1" xfId="0" applyFont="1" applyFill="1" applyBorder="1" applyAlignment="1">
      <alignment horizontal="center" vertical="center"/>
    </xf>
    <xf numFmtId="186" fontId="31" fillId="6" borderId="1" xfId="3" applyNumberFormat="1" applyFont="1" applyFill="1" applyBorder="1" applyAlignment="1">
      <alignment horizontal="center" vertical="center" shrinkToFit="1"/>
    </xf>
    <xf numFmtId="182" fontId="31" fillId="6" borderId="1" xfId="3" applyNumberFormat="1" applyFont="1" applyFill="1" applyBorder="1" applyAlignment="1">
      <alignment horizontal="center" vertical="center"/>
    </xf>
    <xf numFmtId="0" fontId="31" fillId="6" borderId="1" xfId="0" applyFont="1" applyFill="1" applyBorder="1" applyAlignment="1">
      <alignment horizontal="center" vertical="center" shrinkToFit="1"/>
    </xf>
    <xf numFmtId="0" fontId="0" fillId="6" borderId="7" xfId="258" applyFont="1" applyFill="1" applyBorder="1" applyAlignment="1">
      <alignment horizontal="center" vertical="center" wrapText="1"/>
    </xf>
    <xf numFmtId="0" fontId="31" fillId="6" borderId="1" xfId="0" applyFont="1" applyFill="1" applyBorder="1" applyAlignment="1">
      <alignment horizontal="center" vertical="center" wrapText="1" shrinkToFit="1"/>
    </xf>
    <xf numFmtId="0" fontId="31" fillId="6" borderId="1" xfId="3" applyNumberFormat="1" applyFont="1" applyFill="1" applyBorder="1" applyAlignment="1">
      <alignment horizontal="center" vertical="center" shrinkToFit="1"/>
    </xf>
    <xf numFmtId="190" fontId="31" fillId="6" borderId="1" xfId="3" applyNumberFormat="1" applyFont="1" applyFill="1" applyBorder="1" applyAlignment="1">
      <alignment horizontal="center" vertical="center" shrinkToFit="1"/>
    </xf>
    <xf numFmtId="190" fontId="0" fillId="6" borderId="1" xfId="0" applyNumberFormat="1" applyFont="1" applyFill="1" applyBorder="1" applyAlignment="1">
      <alignment horizontal="center" vertical="center" shrinkToFit="1"/>
    </xf>
    <xf numFmtId="41" fontId="0" fillId="6" borderId="1" xfId="0" applyNumberFormat="1" applyFont="1" applyFill="1" applyBorder="1" applyAlignment="1">
      <alignment horizontal="right" vertical="center" shrinkToFit="1"/>
    </xf>
    <xf numFmtId="176" fontId="31" fillId="6" borderId="1" xfId="0" applyNumberFormat="1" applyFont="1" applyFill="1" applyBorder="1" applyAlignment="1">
      <alignment horizontal="center" vertical="center" wrapText="1" shrinkToFit="1"/>
    </xf>
    <xf numFmtId="41" fontId="0" fillId="6" borderId="7" xfId="0" applyNumberFormat="1" applyFont="1" applyFill="1" applyBorder="1" applyAlignment="1">
      <alignment horizontal="center" vertical="center" wrapText="1" shrinkToFit="1"/>
    </xf>
    <xf numFmtId="0" fontId="31" fillId="6" borderId="1" xfId="0" applyFont="1" applyFill="1" applyBorder="1" applyAlignment="1">
      <alignment horizontal="left" vertical="center" wrapText="1" shrinkToFit="1"/>
    </xf>
    <xf numFmtId="176" fontId="0" fillId="6" borderId="1" xfId="0" applyNumberFormat="1" applyFont="1" applyFill="1" applyBorder="1" applyAlignment="1">
      <alignment horizontal="center" vertical="center" wrapText="1" shrinkToFit="1"/>
    </xf>
    <xf numFmtId="177" fontId="31" fillId="6" borderId="7" xfId="0" applyNumberFormat="1" applyFont="1" applyFill="1" applyBorder="1" applyAlignment="1">
      <alignment horizontal="center" vertical="center" wrapText="1" shrinkToFit="1"/>
    </xf>
    <xf numFmtId="184" fontId="31" fillId="6" borderId="1" xfId="3" applyNumberFormat="1" applyFont="1" applyFill="1" applyBorder="1" applyAlignment="1">
      <alignment horizontal="center" vertical="center" shrinkToFit="1"/>
    </xf>
    <xf numFmtId="0" fontId="0" fillId="7" borderId="7" xfId="258" applyFont="1" applyFill="1" applyBorder="1" applyAlignment="1">
      <alignment horizontal="center" vertical="center" wrapText="1"/>
    </xf>
    <xf numFmtId="177" fontId="31" fillId="7" borderId="6" xfId="0" applyNumberFormat="1" applyFont="1" applyFill="1" applyBorder="1" applyAlignment="1">
      <alignment horizontal="center" vertical="center" wrapText="1" shrinkToFit="1"/>
    </xf>
    <xf numFmtId="0" fontId="0" fillId="7" borderId="1" xfId="0" applyFont="1" applyFill="1" applyBorder="1" applyAlignment="1">
      <alignment horizontal="left" vertical="center" wrapText="1" shrinkToFit="1"/>
    </xf>
    <xf numFmtId="0" fontId="0" fillId="7" borderId="1" xfId="0" applyFont="1" applyFill="1" applyBorder="1" applyAlignment="1">
      <alignment horizontal="center" vertical="center"/>
    </xf>
    <xf numFmtId="186" fontId="31" fillId="7" borderId="1" xfId="3" applyNumberFormat="1" applyFont="1" applyFill="1" applyBorder="1" applyAlignment="1">
      <alignment horizontal="center" vertical="center" shrinkToFit="1"/>
    </xf>
    <xf numFmtId="41" fontId="31" fillId="7" borderId="1" xfId="195" applyFont="1" applyFill="1" applyBorder="1" applyAlignment="1">
      <alignment horizontal="right" vertical="center"/>
    </xf>
    <xf numFmtId="41" fontId="0" fillId="7" borderId="1" xfId="0" applyNumberFormat="1" applyFont="1" applyFill="1" applyBorder="1" applyAlignment="1">
      <alignment horizontal="right" vertical="center" shrinkToFit="1"/>
    </xf>
    <xf numFmtId="0" fontId="31" fillId="7" borderId="1" xfId="0" applyFont="1" applyFill="1" applyBorder="1" applyAlignment="1">
      <alignment horizontal="center" vertical="center" shrinkToFit="1"/>
    </xf>
    <xf numFmtId="176" fontId="0" fillId="7" borderId="1" xfId="0" applyNumberFormat="1" applyFont="1" applyFill="1" applyBorder="1" applyAlignment="1">
      <alignment horizontal="center" vertical="center" wrapText="1" shrinkToFit="1"/>
    </xf>
    <xf numFmtId="0" fontId="21" fillId="7" borderId="0" xfId="0" applyFont="1" applyFill="1">
      <alignment vertical="center"/>
    </xf>
    <xf numFmtId="0" fontId="31" fillId="7" borderId="1" xfId="0" applyFont="1" applyFill="1" applyBorder="1" applyAlignment="1">
      <alignment horizontal="left" vertical="center" wrapText="1" shrinkToFit="1"/>
    </xf>
    <xf numFmtId="0" fontId="31" fillId="7" borderId="1" xfId="3" applyNumberFormat="1" applyFont="1" applyFill="1" applyBorder="1" applyAlignment="1">
      <alignment horizontal="center" vertical="center" shrinkToFit="1"/>
    </xf>
    <xf numFmtId="194" fontId="0" fillId="7" borderId="1" xfId="0" applyNumberFormat="1" applyFont="1" applyFill="1" applyBorder="1" applyAlignment="1">
      <alignment horizontal="center" vertical="center" shrinkToFit="1"/>
    </xf>
    <xf numFmtId="0" fontId="21" fillId="7" borderId="0" xfId="0" applyFont="1" applyFill="1" applyBorder="1">
      <alignment vertical="center"/>
    </xf>
    <xf numFmtId="182" fontId="0" fillId="0" borderId="2" xfId="3" applyNumberFormat="1" applyFont="1" applyFill="1" applyBorder="1" applyAlignment="1">
      <alignment horizontal="center" vertical="center"/>
    </xf>
    <xf numFmtId="177" fontId="31" fillId="0" borderId="11" xfId="0" applyNumberFormat="1" applyFont="1" applyFill="1" applyBorder="1" applyAlignment="1">
      <alignment horizontal="center" vertical="center" wrapText="1" shrinkToFit="1"/>
    </xf>
    <xf numFmtId="0" fontId="0" fillId="2" borderId="2" xfId="0" applyFill="1" applyBorder="1" applyAlignment="1">
      <alignment horizontal="center" vertical="center" wrapText="1" shrinkToFit="1"/>
    </xf>
    <xf numFmtId="0" fontId="0" fillId="2" borderId="2" xfId="0" applyFont="1" applyFill="1" applyBorder="1" applyAlignment="1">
      <alignment horizontal="center" vertical="center" shrinkToFit="1"/>
    </xf>
    <xf numFmtId="190" fontId="0" fillId="0" borderId="2" xfId="0" applyNumberFormat="1" applyFont="1" applyBorder="1" applyAlignment="1">
      <alignment horizontal="center" vertical="center" shrinkToFit="1"/>
    </xf>
    <xf numFmtId="41" fontId="0" fillId="2" borderId="2" xfId="3" applyFont="1" applyFill="1" applyBorder="1" applyAlignment="1">
      <alignment horizontal="center" vertical="center"/>
    </xf>
    <xf numFmtId="41" fontId="0" fillId="0" borderId="2" xfId="0" applyNumberFormat="1" applyFont="1" applyFill="1" applyBorder="1" applyAlignment="1">
      <alignment horizontal="right" vertical="center" shrinkToFit="1"/>
    </xf>
    <xf numFmtId="176" fontId="0" fillId="0" borderId="2" xfId="0" applyNumberFormat="1" applyFont="1" applyFill="1" applyBorder="1" applyAlignment="1">
      <alignment horizontal="center" vertical="center" wrapText="1" shrinkToFit="1"/>
    </xf>
    <xf numFmtId="41" fontId="0" fillId="0" borderId="12" xfId="0" applyNumberFormat="1" applyFont="1" applyFill="1" applyBorder="1" applyAlignment="1">
      <alignment horizontal="center" vertical="center" wrapText="1" shrinkToFit="1"/>
    </xf>
    <xf numFmtId="177" fontId="31" fillId="0" borderId="14" xfId="0" applyNumberFormat="1" applyFont="1" applyFill="1" applyBorder="1" applyAlignment="1">
      <alignment horizontal="center" vertical="center" wrapText="1" shrinkToFit="1"/>
    </xf>
    <xf numFmtId="0" fontId="31" fillId="0" borderId="15" xfId="0" applyFont="1" applyFill="1" applyBorder="1" applyAlignment="1">
      <alignment horizontal="center" vertical="center" wrapText="1" shrinkToFit="1"/>
    </xf>
    <xf numFmtId="0" fontId="31" fillId="0" borderId="15" xfId="3" applyNumberFormat="1" applyFont="1" applyFill="1" applyBorder="1" applyAlignment="1">
      <alignment horizontal="center" vertical="center" shrinkToFit="1"/>
    </xf>
    <xf numFmtId="190" fontId="31" fillId="0" borderId="15" xfId="3" applyNumberFormat="1" applyFont="1" applyFill="1" applyBorder="1" applyAlignment="1">
      <alignment horizontal="center" vertical="center" shrinkToFit="1"/>
    </xf>
    <xf numFmtId="190" fontId="0" fillId="0" borderId="15" xfId="0" applyNumberFormat="1" applyFont="1" applyBorder="1" applyAlignment="1">
      <alignment horizontal="center" vertical="center" shrinkToFit="1"/>
    </xf>
    <xf numFmtId="41" fontId="31" fillId="0" borderId="15" xfId="195" applyFont="1" applyFill="1" applyBorder="1" applyAlignment="1">
      <alignment horizontal="right" vertical="center"/>
    </xf>
    <xf numFmtId="41" fontId="0" fillId="0" borderId="15" xfId="0" applyNumberFormat="1" applyFont="1" applyFill="1" applyBorder="1" applyAlignment="1">
      <alignment horizontal="right" vertical="center" shrinkToFit="1"/>
    </xf>
    <xf numFmtId="182" fontId="0" fillId="0" borderId="15" xfId="3" applyNumberFormat="1" applyFont="1" applyFill="1" applyBorder="1" applyAlignment="1">
      <alignment horizontal="center" vertical="center"/>
    </xf>
    <xf numFmtId="176" fontId="0" fillId="0" borderId="15" xfId="0" applyNumberFormat="1" applyFont="1" applyFill="1" applyBorder="1" applyAlignment="1">
      <alignment horizontal="center" vertical="center" wrapText="1" shrinkToFit="1"/>
    </xf>
    <xf numFmtId="41" fontId="0" fillId="0" borderId="16" xfId="0" applyNumberFormat="1" applyFont="1" applyFill="1" applyBorder="1" applyAlignment="1">
      <alignment horizontal="center" vertical="center" wrapText="1" shrinkToFit="1"/>
    </xf>
    <xf numFmtId="0" fontId="21" fillId="0" borderId="17" xfId="0" applyFont="1" applyFill="1" applyBorder="1">
      <alignment vertical="center"/>
    </xf>
    <xf numFmtId="0" fontId="0" fillId="0" borderId="17" xfId="0" applyFont="1" applyBorder="1">
      <alignment vertical="center"/>
    </xf>
    <xf numFmtId="0" fontId="0" fillId="2" borderId="13" xfId="0" applyFont="1" applyFill="1" applyBorder="1">
      <alignment vertical="center"/>
    </xf>
    <xf numFmtId="190" fontId="0" fillId="0" borderId="1" xfId="0" applyNumberFormat="1" applyFont="1" applyFill="1" applyBorder="1" applyAlignment="1">
      <alignment horizontal="center" vertical="center" shrinkToFit="1"/>
    </xf>
    <xf numFmtId="0" fontId="0" fillId="0" borderId="1" xfId="0" applyFill="1" applyBorder="1" applyAlignment="1">
      <alignment horizontal="center" vertical="center" wrapText="1" shrinkToFit="1"/>
    </xf>
    <xf numFmtId="41" fontId="0" fillId="0" borderId="1" xfId="3" applyFont="1" applyFill="1" applyBorder="1" applyAlignment="1">
      <alignment horizontal="center" vertical="center"/>
    </xf>
    <xf numFmtId="41" fontId="23" fillId="0" borderId="0" xfId="0" applyNumberFormat="1" applyFont="1" applyFill="1">
      <alignment vertical="center"/>
    </xf>
    <xf numFmtId="41" fontId="23" fillId="0" borderId="0" xfId="195" applyFont="1" applyFill="1">
      <alignment vertical="center"/>
    </xf>
    <xf numFmtId="0" fontId="39" fillId="0" borderId="0" xfId="1" applyFont="1">
      <alignment vertical="center"/>
    </xf>
    <xf numFmtId="0" fontId="30" fillId="0" borderId="0" xfId="1">
      <alignment vertical="center"/>
    </xf>
    <xf numFmtId="0" fontId="39" fillId="0" borderId="0" xfId="1" applyFont="1" applyBorder="1">
      <alignment vertical="center"/>
    </xf>
    <xf numFmtId="0" fontId="39" fillId="8" borderId="24" xfId="1" applyFont="1" applyFill="1" applyBorder="1" applyAlignment="1">
      <alignment horizontal="center" vertical="center"/>
    </xf>
    <xf numFmtId="0" fontId="41" fillId="0" borderId="0" xfId="1" applyFont="1" applyBorder="1">
      <alignment vertical="center"/>
    </xf>
    <xf numFmtId="0" fontId="41" fillId="0" borderId="1" xfId="1" applyFont="1" applyBorder="1" applyAlignment="1">
      <alignment horizontal="center" vertical="center"/>
    </xf>
    <xf numFmtId="0" fontId="41" fillId="0" borderId="21" xfId="1" applyFont="1" applyBorder="1" applyAlignment="1">
      <alignment vertical="center"/>
    </xf>
    <xf numFmtId="0" fontId="41" fillId="0" borderId="0" xfId="1" applyFont="1" applyAlignment="1">
      <alignment horizontal="center" vertical="center"/>
    </xf>
    <xf numFmtId="0" fontId="41" fillId="0" borderId="21" xfId="1" applyFont="1" applyBorder="1" applyAlignment="1">
      <alignment horizontal="center" vertical="center"/>
    </xf>
    <xf numFmtId="41" fontId="41" fillId="0" borderId="1" xfId="195" applyFont="1" applyBorder="1" applyAlignment="1">
      <alignment vertical="center"/>
    </xf>
    <xf numFmtId="41" fontId="41" fillId="0" borderId="1" xfId="195" applyFont="1" applyBorder="1" applyAlignment="1">
      <alignment horizontal="center" vertical="center"/>
    </xf>
    <xf numFmtId="0" fontId="40" fillId="0" borderId="0" xfId="515" applyFont="1" applyBorder="1" applyAlignment="1">
      <alignment vertical="center" wrapText="1"/>
    </xf>
    <xf numFmtId="41" fontId="42" fillId="0" borderId="15" xfId="516" applyFont="1" applyBorder="1">
      <alignment vertical="center"/>
    </xf>
    <xf numFmtId="0" fontId="42" fillId="0" borderId="15" xfId="515" applyFont="1" applyBorder="1" applyAlignment="1">
      <alignment horizontal="center" vertical="center"/>
    </xf>
    <xf numFmtId="0" fontId="42" fillId="0" borderId="35" xfId="515" applyFont="1" applyBorder="1" applyAlignment="1">
      <alignment horizontal="center" vertical="center"/>
    </xf>
    <xf numFmtId="41" fontId="42" fillId="0" borderId="36" xfId="516" applyFont="1" applyBorder="1">
      <alignment vertical="center"/>
    </xf>
    <xf numFmtId="0" fontId="42" fillId="0" borderId="36" xfId="515" applyFont="1" applyBorder="1" applyAlignment="1">
      <alignment horizontal="center" vertical="center"/>
    </xf>
    <xf numFmtId="0" fontId="42" fillId="0" borderId="21" xfId="515" applyFont="1" applyBorder="1" applyAlignment="1">
      <alignment horizontal="center" vertical="center"/>
    </xf>
    <xf numFmtId="41" fontId="42" fillId="0" borderId="1" xfId="516" applyFont="1" applyBorder="1">
      <alignment vertical="center"/>
    </xf>
    <xf numFmtId="0" fontId="42" fillId="0" borderId="1" xfId="515" applyFont="1" applyBorder="1" applyAlignment="1">
      <alignment horizontal="center" vertical="center"/>
    </xf>
    <xf numFmtId="0" fontId="42" fillId="0" borderId="23" xfId="515" applyFont="1" applyBorder="1" applyAlignment="1">
      <alignment horizontal="center" vertical="center"/>
    </xf>
    <xf numFmtId="41" fontId="42" fillId="0" borderId="1" xfId="516" applyFont="1" applyBorder="1" applyAlignment="1">
      <alignment horizontal="center" vertical="center"/>
    </xf>
    <xf numFmtId="0" fontId="42" fillId="0" borderId="1" xfId="515" applyFont="1" applyBorder="1" applyAlignment="1">
      <alignment horizontal="center" vertical="center" wrapText="1"/>
    </xf>
    <xf numFmtId="0" fontId="42" fillId="0" borderId="21" xfId="515" applyFont="1" applyBorder="1" applyAlignment="1">
      <alignment horizontal="center" vertical="center" shrinkToFit="1"/>
    </xf>
    <xf numFmtId="0" fontId="42" fillId="0" borderId="20" xfId="515" applyFont="1" applyBorder="1" applyAlignment="1">
      <alignment horizontal="center" vertical="center"/>
    </xf>
    <xf numFmtId="41" fontId="42" fillId="0" borderId="2" xfId="516" applyFont="1" applyBorder="1">
      <alignment vertical="center"/>
    </xf>
    <xf numFmtId="0" fontId="42" fillId="0" borderId="2" xfId="515" applyFont="1" applyBorder="1" applyAlignment="1">
      <alignment horizontal="center" vertical="center"/>
    </xf>
    <xf numFmtId="0" fontId="40" fillId="8" borderId="28" xfId="515" applyFont="1" applyFill="1" applyBorder="1" applyAlignment="1">
      <alignment horizontal="center" vertical="center"/>
    </xf>
    <xf numFmtId="0" fontId="40" fillId="8" borderId="27" xfId="515" applyFont="1" applyFill="1" applyBorder="1" applyAlignment="1">
      <alignment horizontal="center" vertical="center"/>
    </xf>
    <xf numFmtId="0" fontId="40" fillId="8" borderId="26" xfId="515" applyFont="1" applyFill="1" applyBorder="1" applyAlignment="1">
      <alignment horizontal="center" vertical="center"/>
    </xf>
    <xf numFmtId="0" fontId="34" fillId="0" borderId="4" xfId="0" applyFont="1" applyFill="1" applyBorder="1" applyAlignment="1">
      <alignment horizontal="center" vertical="center" shrinkToFit="1"/>
    </xf>
    <xf numFmtId="0" fontId="34" fillId="0" borderId="9" xfId="0" applyFont="1" applyFill="1" applyBorder="1" applyAlignment="1">
      <alignment horizontal="center" vertical="center" shrinkToFit="1"/>
    </xf>
    <xf numFmtId="0" fontId="34" fillId="0" borderId="5" xfId="0" applyFont="1" applyFill="1" applyBorder="1" applyAlignment="1">
      <alignment horizontal="center" vertical="center" shrinkToFit="1"/>
    </xf>
    <xf numFmtId="0" fontId="34" fillId="0" borderId="10" xfId="0" applyFont="1" applyFill="1" applyBorder="1" applyAlignment="1">
      <alignment horizontal="center" vertical="center" shrinkToFit="1"/>
    </xf>
    <xf numFmtId="0" fontId="24" fillId="0" borderId="0" xfId="0" applyFont="1" applyAlignment="1">
      <alignment horizontal="left" vertical="center"/>
    </xf>
    <xf numFmtId="0" fontId="26" fillId="0" borderId="0" xfId="0" applyFont="1" applyAlignment="1">
      <alignment horizontal="center" vertical="center"/>
    </xf>
    <xf numFmtId="0" fontId="25" fillId="0" borderId="0" xfId="0" applyFont="1" applyAlignment="1">
      <alignment horizontal="left"/>
    </xf>
    <xf numFmtId="0" fontId="28" fillId="0" borderId="0" xfId="0" applyFont="1" applyAlignment="1">
      <alignment horizontal="left"/>
    </xf>
    <xf numFmtId="0" fontId="34" fillId="0" borderId="3" xfId="0" applyFont="1" applyFill="1" applyBorder="1" applyAlignment="1">
      <alignment horizontal="center" vertical="center"/>
    </xf>
    <xf numFmtId="0" fontId="34" fillId="0" borderId="8" xfId="0" applyFont="1" applyFill="1" applyBorder="1" applyAlignment="1">
      <alignment horizontal="center" vertical="center"/>
    </xf>
    <xf numFmtId="0" fontId="34" fillId="0" borderId="4" xfId="0" applyFont="1" applyFill="1" applyBorder="1" applyAlignment="1">
      <alignment horizontal="center" vertical="center"/>
    </xf>
    <xf numFmtId="0" fontId="34" fillId="0" borderId="4" xfId="0" applyFont="1" applyFill="1" applyBorder="1" applyAlignment="1">
      <alignment horizontal="center" vertical="center" wrapText="1"/>
    </xf>
    <xf numFmtId="0" fontId="34" fillId="0" borderId="9" xfId="0" applyFont="1" applyFill="1" applyBorder="1" applyAlignment="1">
      <alignment horizontal="center" vertical="center" wrapText="1"/>
    </xf>
    <xf numFmtId="0" fontId="27" fillId="0" borderId="0" xfId="0" applyFont="1" applyAlignment="1">
      <alignment horizontal="left" vertical="center"/>
    </xf>
    <xf numFmtId="0" fontId="27" fillId="0" borderId="0" xfId="0" applyFont="1" applyAlignment="1">
      <alignment horizontal="left" vertical="center" wrapText="1"/>
    </xf>
    <xf numFmtId="0" fontId="39" fillId="0" borderId="25" xfId="1" applyFont="1" applyBorder="1" applyAlignment="1">
      <alignment horizontal="center" vertical="center" wrapText="1"/>
    </xf>
    <xf numFmtId="0" fontId="39" fillId="0" borderId="19" xfId="1" applyFont="1" applyBorder="1" applyAlignment="1">
      <alignment horizontal="center" vertical="center"/>
    </xf>
    <xf numFmtId="0" fontId="44" fillId="0" borderId="0" xfId="515" applyFont="1" applyBorder="1" applyAlignment="1">
      <alignment horizontal="center" vertical="center"/>
    </xf>
    <xf numFmtId="0" fontId="39" fillId="0" borderId="19" xfId="1" applyFont="1" applyBorder="1" applyAlignment="1">
      <alignment horizontal="center" vertical="center" wrapText="1"/>
    </xf>
    <xf numFmtId="0" fontId="39" fillId="0" borderId="37" xfId="1" applyFont="1" applyBorder="1" applyAlignment="1">
      <alignment horizontal="center" vertical="center"/>
    </xf>
    <xf numFmtId="0" fontId="39" fillId="0" borderId="22" xfId="1" applyFont="1" applyBorder="1" applyAlignment="1">
      <alignment horizontal="center" vertical="center"/>
    </xf>
    <xf numFmtId="0" fontId="43" fillId="0" borderId="19" xfId="1" applyFont="1" applyBorder="1" applyAlignment="1">
      <alignment horizontal="center" vertical="center" wrapText="1"/>
    </xf>
    <xf numFmtId="0" fontId="43" fillId="0" borderId="22" xfId="1" applyFont="1" applyBorder="1" applyAlignment="1">
      <alignment horizontal="center" vertical="center"/>
    </xf>
    <xf numFmtId="0" fontId="45" fillId="0" borderId="29" xfId="1" applyFont="1" applyBorder="1" applyAlignment="1">
      <alignment horizontal="center" vertical="center" wrapText="1"/>
    </xf>
    <xf numFmtId="0" fontId="45" fillId="0" borderId="18" xfId="1" applyFont="1" applyBorder="1" applyAlignment="1">
      <alignment horizontal="center" vertical="center" wrapText="1"/>
    </xf>
    <xf numFmtId="0" fontId="45" fillId="0" borderId="30" xfId="1" applyFont="1" applyBorder="1" applyAlignment="1">
      <alignment horizontal="center" vertical="center" wrapText="1"/>
    </xf>
    <xf numFmtId="0" fontId="45" fillId="0" borderId="31" xfId="1" applyFont="1" applyBorder="1" applyAlignment="1">
      <alignment horizontal="center" vertical="center" wrapText="1"/>
    </xf>
    <xf numFmtId="0" fontId="45" fillId="0" borderId="0" xfId="1" applyFont="1" applyBorder="1" applyAlignment="1">
      <alignment horizontal="center" vertical="center" wrapText="1"/>
    </xf>
    <xf numFmtId="0" fontId="45" fillId="0" borderId="32" xfId="1" applyFont="1" applyBorder="1" applyAlignment="1">
      <alignment horizontal="center" vertical="center" wrapText="1"/>
    </xf>
    <xf numFmtId="0" fontId="45" fillId="0" borderId="33" xfId="1" applyFont="1" applyBorder="1" applyAlignment="1">
      <alignment horizontal="center" vertical="center" wrapText="1"/>
    </xf>
    <xf numFmtId="0" fontId="45" fillId="0" borderId="17" xfId="1" applyFont="1" applyBorder="1" applyAlignment="1">
      <alignment horizontal="center" vertical="center" wrapText="1"/>
    </xf>
    <xf numFmtId="0" fontId="45" fillId="0" borderId="34" xfId="1" applyFont="1" applyBorder="1" applyAlignment="1">
      <alignment horizontal="center" vertical="center" wrapText="1"/>
    </xf>
    <xf numFmtId="0" fontId="39" fillId="0" borderId="37" xfId="1" applyFont="1" applyBorder="1" applyAlignment="1">
      <alignment horizontal="center" vertical="center" wrapText="1"/>
    </xf>
    <xf numFmtId="0" fontId="39" fillId="0" borderId="38" xfId="1" applyFont="1" applyBorder="1" applyAlignment="1">
      <alignment horizontal="center" vertical="center" wrapText="1"/>
    </xf>
    <xf numFmtId="0" fontId="42" fillId="0" borderId="21" xfId="515" applyFont="1" applyBorder="1" applyAlignment="1">
      <alignment horizontal="center" vertical="center" wrapText="1"/>
    </xf>
    <xf numFmtId="0" fontId="42" fillId="0" borderId="23" xfId="515" applyFont="1" applyBorder="1" applyAlignment="1">
      <alignment horizontal="center" vertical="center" wrapText="1" shrinkToFit="1"/>
    </xf>
  </cellXfs>
  <cellStyles count="517">
    <cellStyle name="쉼표 [0]" xfId="195" builtinId="6"/>
    <cellStyle name="쉼표 [0] 2" xfId="2"/>
    <cellStyle name="쉼표 [0] 2 2" xfId="259"/>
    <cellStyle name="쉼표 [0] 2 2 2" xfId="197"/>
    <cellStyle name="쉼표 [0] 2 2 2 2" xfId="451"/>
    <cellStyle name="쉼표 [0] 3" xfId="3"/>
    <cellStyle name="쉼표 [0] 3 2" xfId="260"/>
    <cellStyle name="쉼표 [0] 4" xfId="7"/>
    <cellStyle name="쉼표 [0] 4 2" xfId="191"/>
    <cellStyle name="쉼표 [0] 4 2 2" xfId="445"/>
    <cellStyle name="쉼표 [0] 4 3" xfId="193"/>
    <cellStyle name="쉼표 [0] 4 3 2" xfId="447"/>
    <cellStyle name="쉼표 [0] 4 4" xfId="262"/>
    <cellStyle name="쉼표 [0] 5" xfId="142"/>
    <cellStyle name="쉼표 [0] 5 2" xfId="397"/>
    <cellStyle name="쉼표 [0] 6" xfId="449"/>
    <cellStyle name="쉼표 [0] 7" xfId="514"/>
    <cellStyle name="쉼표 [0] 7 2" xfId="516"/>
    <cellStyle name="쉼표 [0] 8" xfId="189"/>
    <cellStyle name="쉼표 [0] 8 2" xfId="443"/>
    <cellStyle name="표준" xfId="0" builtinId="0"/>
    <cellStyle name="표준 100" xfId="8"/>
    <cellStyle name="표준 100 2" xfId="226"/>
    <cellStyle name="표준 100 2 2" xfId="480"/>
    <cellStyle name="표준 100 3" xfId="263"/>
    <cellStyle name="표준 101" xfId="9"/>
    <cellStyle name="표준 101 2" xfId="219"/>
    <cellStyle name="표준 101 2 2" xfId="473"/>
    <cellStyle name="표준 101 3" xfId="264"/>
    <cellStyle name="표준 102" xfId="10"/>
    <cellStyle name="표준 102 2" xfId="199"/>
    <cellStyle name="표준 102 2 2" xfId="453"/>
    <cellStyle name="표준 102 3" xfId="265"/>
    <cellStyle name="표준 103" xfId="11"/>
    <cellStyle name="표준 103 2" xfId="182"/>
    <cellStyle name="표준 103 2 2" xfId="436"/>
    <cellStyle name="표준 103 3" xfId="266"/>
    <cellStyle name="표준 104" xfId="12"/>
    <cellStyle name="표준 104 2" xfId="211"/>
    <cellStyle name="표준 104 2 2" xfId="465"/>
    <cellStyle name="표준 104 3" xfId="267"/>
    <cellStyle name="표준 105" xfId="13"/>
    <cellStyle name="표준 105 2" xfId="221"/>
    <cellStyle name="표준 105 2 2" xfId="475"/>
    <cellStyle name="표준 105 3" xfId="268"/>
    <cellStyle name="표준 106" xfId="14"/>
    <cellStyle name="표준 106 2" xfId="205"/>
    <cellStyle name="표준 106 2 2" xfId="236"/>
    <cellStyle name="표준 106 2 2 2" xfId="242"/>
    <cellStyle name="표준 106 2 2 2 2" xfId="496"/>
    <cellStyle name="표준 106 2 2 3" xfId="490"/>
    <cellStyle name="표준 106 2 3" xfId="459"/>
    <cellStyle name="표준 106 3" xfId="269"/>
    <cellStyle name="표준 107" xfId="15"/>
    <cellStyle name="표준 107 2" xfId="153"/>
    <cellStyle name="표준 107 2 2" xfId="407"/>
    <cellStyle name="표준 107 3" xfId="270"/>
    <cellStyle name="표준 108" xfId="16"/>
    <cellStyle name="표준 108 2" xfId="158"/>
    <cellStyle name="표준 108 2 2" xfId="412"/>
    <cellStyle name="표준 108 3" xfId="271"/>
    <cellStyle name="표준 109" xfId="17"/>
    <cellStyle name="표준 109 2" xfId="200"/>
    <cellStyle name="표준 109 2 2" xfId="454"/>
    <cellStyle name="표준 109 3" xfId="272"/>
    <cellStyle name="표준 110" xfId="18"/>
    <cellStyle name="표준 110 2" xfId="212"/>
    <cellStyle name="표준 110 2 2" xfId="466"/>
    <cellStyle name="표준 110 3" xfId="273"/>
    <cellStyle name="표준 111" xfId="19"/>
    <cellStyle name="표준 111 2" xfId="225"/>
    <cellStyle name="표준 111 2 2" xfId="479"/>
    <cellStyle name="표준 111 3" xfId="274"/>
    <cellStyle name="표준 112" xfId="20"/>
    <cellStyle name="표준 112 2" xfId="275"/>
    <cellStyle name="표준 113" xfId="21"/>
    <cellStyle name="표준 113 2" xfId="217"/>
    <cellStyle name="표준 113 2 2" xfId="471"/>
    <cellStyle name="표준 113 3" xfId="276"/>
    <cellStyle name="표준 114" xfId="22"/>
    <cellStyle name="표준 114 2" xfId="203"/>
    <cellStyle name="표준 114 2 2" xfId="234"/>
    <cellStyle name="표준 114 2 2 2" xfId="240"/>
    <cellStyle name="표준 114 2 2 2 2" xfId="494"/>
    <cellStyle name="표준 114 2 2 3" xfId="488"/>
    <cellStyle name="표준 114 2 3" xfId="457"/>
    <cellStyle name="표준 114 3" xfId="277"/>
    <cellStyle name="표준 115" xfId="23"/>
    <cellStyle name="표준 115 2" xfId="220"/>
    <cellStyle name="표준 115 2 2" xfId="474"/>
    <cellStyle name="표준 115 3" xfId="278"/>
    <cellStyle name="표준 117" xfId="24"/>
    <cellStyle name="표준 117 2" xfId="214"/>
    <cellStyle name="표준 117 2 2" xfId="468"/>
    <cellStyle name="표준 117 3" xfId="279"/>
    <cellStyle name="표준 118" xfId="25"/>
    <cellStyle name="표준 118 2" xfId="222"/>
    <cellStyle name="표준 118 2 2" xfId="476"/>
    <cellStyle name="표준 118 3" xfId="280"/>
    <cellStyle name="표준 119" xfId="26"/>
    <cellStyle name="표준 119 2" xfId="201"/>
    <cellStyle name="표준 119 2 2" xfId="232"/>
    <cellStyle name="표준 119 2 2 2" xfId="238"/>
    <cellStyle name="표준 119 2 2 2 2" xfId="492"/>
    <cellStyle name="표준 119 2 2 3" xfId="486"/>
    <cellStyle name="표준 119 2 3" xfId="455"/>
    <cellStyle name="표준 119 3" xfId="281"/>
    <cellStyle name="표준 12" xfId="27"/>
    <cellStyle name="표준 12 2" xfId="282"/>
    <cellStyle name="표준 120" xfId="28"/>
    <cellStyle name="표준 120 2" xfId="202"/>
    <cellStyle name="표준 120 2 2" xfId="233"/>
    <cellStyle name="표준 120 2 2 2" xfId="239"/>
    <cellStyle name="표준 120 2 2 2 2" xfId="493"/>
    <cellStyle name="표준 120 2 2 3" xfId="487"/>
    <cellStyle name="표준 120 2 3" xfId="456"/>
    <cellStyle name="표준 120 3" xfId="283"/>
    <cellStyle name="표준 121" xfId="29"/>
    <cellStyle name="표준 121 2" xfId="218"/>
    <cellStyle name="표준 121 2 2" xfId="472"/>
    <cellStyle name="표준 121 3" xfId="284"/>
    <cellStyle name="표준 122" xfId="30"/>
    <cellStyle name="표준 122 2" xfId="198"/>
    <cellStyle name="표준 122 2 2" xfId="452"/>
    <cellStyle name="표준 122 3" xfId="285"/>
    <cellStyle name="표준 123" xfId="31"/>
    <cellStyle name="표준 123 2" xfId="224"/>
    <cellStyle name="표준 123 2 2" xfId="478"/>
    <cellStyle name="표준 123 3" xfId="286"/>
    <cellStyle name="표준 124" xfId="32"/>
    <cellStyle name="표준 124 2" xfId="207"/>
    <cellStyle name="표준 124 2 2" xfId="231"/>
    <cellStyle name="표준 124 2 2 2" xfId="244"/>
    <cellStyle name="표준 124 2 2 2 2" xfId="245"/>
    <cellStyle name="표준 124 2 2 2 2 2" xfId="499"/>
    <cellStyle name="표준 124 2 2 2 3" xfId="249"/>
    <cellStyle name="표준 124 2 2 2 3 2" xfId="503"/>
    <cellStyle name="표준 124 2 2 2 4" xfId="253"/>
    <cellStyle name="표준 124 2 2 2 4 2" xfId="507"/>
    <cellStyle name="표준 124 2 2 2 5" xfId="498"/>
    <cellStyle name="표준 124 2 2 3" xfId="485"/>
    <cellStyle name="표준 124 2 3" xfId="461"/>
    <cellStyle name="표준 124 3" xfId="287"/>
    <cellStyle name="표준 125" xfId="33"/>
    <cellStyle name="표준 125 2" xfId="288"/>
    <cellStyle name="표준 126" xfId="34"/>
    <cellStyle name="표준 126 2" xfId="289"/>
    <cellStyle name="표준 127" xfId="35"/>
    <cellStyle name="표준 127 2" xfId="290"/>
    <cellStyle name="표준 128" xfId="36"/>
    <cellStyle name="표준 128 2" xfId="291"/>
    <cellStyle name="표준 129" xfId="37"/>
    <cellStyle name="표준 129 2" xfId="292"/>
    <cellStyle name="표준 13" xfId="38"/>
    <cellStyle name="표준 13 2" xfId="293"/>
    <cellStyle name="표준 130" xfId="39"/>
    <cellStyle name="표준 130 2" xfId="294"/>
    <cellStyle name="표준 131" xfId="40"/>
    <cellStyle name="표준 131 2" xfId="196"/>
    <cellStyle name="표준 131 2 2" xfId="230"/>
    <cellStyle name="표준 131 2 2 2" xfId="246"/>
    <cellStyle name="표준 131 2 2 2 2" xfId="500"/>
    <cellStyle name="표준 131 2 2 3" xfId="250"/>
    <cellStyle name="표준 131 2 2 3 2" xfId="504"/>
    <cellStyle name="표준 131 2 2 4" xfId="254"/>
    <cellStyle name="표준 131 2 2 4 2" xfId="257"/>
    <cellStyle name="표준 131 2 2 4 2 2" xfId="258"/>
    <cellStyle name="표준 131 2 2 4 2 2 2" xfId="512"/>
    <cellStyle name="표준 131 2 2 4 2 3" xfId="511"/>
    <cellStyle name="표준 131 2 2 4 3" xfId="508"/>
    <cellStyle name="표준 131 2 2 5" xfId="484"/>
    <cellStyle name="표준 131 2 3" xfId="450"/>
    <cellStyle name="표준 131 3" xfId="295"/>
    <cellStyle name="표준 132" xfId="41"/>
    <cellStyle name="표준 132 2" xfId="208"/>
    <cellStyle name="표준 132 2 2" xfId="462"/>
    <cellStyle name="표준 132 3" xfId="296"/>
    <cellStyle name="표준 133" xfId="42"/>
    <cellStyle name="표준 133 2" xfId="159"/>
    <cellStyle name="표준 133 2 2" xfId="413"/>
    <cellStyle name="표준 133 3" xfId="229"/>
    <cellStyle name="표준 133 3 2" xfId="247"/>
    <cellStyle name="표준 133 3 2 2" xfId="501"/>
    <cellStyle name="표준 133 3 3" xfId="251"/>
    <cellStyle name="표준 133 3 3 2" xfId="505"/>
    <cellStyle name="표준 133 3 4" xfId="255"/>
    <cellStyle name="표준 133 3 4 2" xfId="509"/>
    <cellStyle name="표준 133 3 5" xfId="483"/>
    <cellStyle name="표준 133 4" xfId="297"/>
    <cellStyle name="표준 134" xfId="43"/>
    <cellStyle name="표준 134 2" xfId="155"/>
    <cellStyle name="표준 134 2 2" xfId="409"/>
    <cellStyle name="표준 134 3" xfId="298"/>
    <cellStyle name="표준 135" xfId="44"/>
    <cellStyle name="표준 135 2" xfId="151"/>
    <cellStyle name="표준 135 2 2" xfId="405"/>
    <cellStyle name="표준 135 3" xfId="299"/>
    <cellStyle name="표준 136" xfId="45"/>
    <cellStyle name="표준 136 2" xfId="173"/>
    <cellStyle name="표준 136 2 2" xfId="427"/>
    <cellStyle name="표준 136 3" xfId="300"/>
    <cellStyle name="표준 137" xfId="46"/>
    <cellStyle name="표준 137 2" xfId="176"/>
    <cellStyle name="표준 137 2 2" xfId="430"/>
    <cellStyle name="표준 137 3" xfId="301"/>
    <cellStyle name="표준 138" xfId="47"/>
    <cellStyle name="표준 138 2" xfId="210"/>
    <cellStyle name="표준 138 2 2" xfId="464"/>
    <cellStyle name="표준 138 3" xfId="302"/>
    <cellStyle name="표준 14" xfId="48"/>
    <cellStyle name="표준 14 2" xfId="228"/>
    <cellStyle name="표준 14 2 2" xfId="482"/>
    <cellStyle name="표준 14 3" xfId="303"/>
    <cellStyle name="표준 140" xfId="49"/>
    <cellStyle name="표준 140 2" xfId="172"/>
    <cellStyle name="표준 140 2 2" xfId="426"/>
    <cellStyle name="표준 140 3" xfId="304"/>
    <cellStyle name="표준 141" xfId="50"/>
    <cellStyle name="표준 141 2" xfId="183"/>
    <cellStyle name="표준 141 2 2" xfId="437"/>
    <cellStyle name="표준 141 3" xfId="305"/>
    <cellStyle name="표준 143" xfId="51"/>
    <cellStyle name="표준 143 2" xfId="180"/>
    <cellStyle name="표준 143 2 2" xfId="434"/>
    <cellStyle name="표준 143 3" xfId="306"/>
    <cellStyle name="표준 144" xfId="52"/>
    <cellStyle name="표준 144 2" xfId="181"/>
    <cellStyle name="표준 144 2 2" xfId="435"/>
    <cellStyle name="표준 144 3" xfId="307"/>
    <cellStyle name="표준 146" xfId="53"/>
    <cellStyle name="표준 146 2" xfId="175"/>
    <cellStyle name="표준 146 2 2" xfId="429"/>
    <cellStyle name="표준 146 3" xfId="308"/>
    <cellStyle name="표준 148" xfId="190"/>
    <cellStyle name="표준 148 2" xfId="444"/>
    <cellStyle name="표준 15" xfId="54"/>
    <cellStyle name="표준 15 2" xfId="309"/>
    <cellStyle name="표준 16" xfId="55"/>
    <cellStyle name="표준 16 2" xfId="310"/>
    <cellStyle name="표준 17" xfId="56"/>
    <cellStyle name="표준 17 2" xfId="311"/>
    <cellStyle name="표준 18" xfId="57"/>
    <cellStyle name="표준 18 2" xfId="227"/>
    <cellStyle name="표준 18 2 2" xfId="481"/>
    <cellStyle name="표준 18 3" xfId="312"/>
    <cellStyle name="표준 19" xfId="58"/>
    <cellStyle name="표준 19 2" xfId="313"/>
    <cellStyle name="표준 2" xfId="1"/>
    <cellStyle name="표준 2 2" xfId="4"/>
    <cellStyle name="표준 2 3" xfId="143"/>
    <cellStyle name="표준 20" xfId="59"/>
    <cellStyle name="표준 20 2" xfId="314"/>
    <cellStyle name="표준 21" xfId="60"/>
    <cellStyle name="표준 21 2" xfId="315"/>
    <cellStyle name="표준 22" xfId="61"/>
    <cellStyle name="표준 22 2" xfId="146"/>
    <cellStyle name="표준 22 2 2" xfId="400"/>
    <cellStyle name="표준 22 3" xfId="216"/>
    <cellStyle name="표준 22 3 2" xfId="248"/>
    <cellStyle name="표준 22 3 2 2" xfId="502"/>
    <cellStyle name="표준 22 3 3" xfId="252"/>
    <cellStyle name="표준 22 3 3 2" xfId="506"/>
    <cellStyle name="표준 22 3 4" xfId="256"/>
    <cellStyle name="표준 22 3 4 2" xfId="510"/>
    <cellStyle name="표준 22 3 5" xfId="470"/>
    <cellStyle name="표준 22 4" xfId="316"/>
    <cellStyle name="표준 23" xfId="62"/>
    <cellStyle name="표준 23 2" xfId="317"/>
    <cellStyle name="표준 24" xfId="63"/>
    <cellStyle name="표준 24 2" xfId="318"/>
    <cellStyle name="표준 25" xfId="64"/>
    <cellStyle name="표준 25 2" xfId="319"/>
    <cellStyle name="표준 26" xfId="65"/>
    <cellStyle name="표준 26 2" xfId="320"/>
    <cellStyle name="표준 27" xfId="66"/>
    <cellStyle name="표준 27 2" xfId="321"/>
    <cellStyle name="표준 28" xfId="67"/>
    <cellStyle name="표준 28 2" xfId="322"/>
    <cellStyle name="표준 29" xfId="68"/>
    <cellStyle name="표준 29 2" xfId="323"/>
    <cellStyle name="표준 3" xfId="5"/>
    <cellStyle name="표준 30" xfId="69"/>
    <cellStyle name="표준 30 2" xfId="324"/>
    <cellStyle name="표준 31" xfId="70"/>
    <cellStyle name="표준 31 2" xfId="325"/>
    <cellStyle name="표준 32" xfId="71"/>
    <cellStyle name="표준 32 2" xfId="209"/>
    <cellStyle name="표준 32 2 2" xfId="463"/>
    <cellStyle name="표준 32 3" xfId="326"/>
    <cellStyle name="표준 33" xfId="72"/>
    <cellStyle name="표준 33 2" xfId="327"/>
    <cellStyle name="표준 34" xfId="73"/>
    <cellStyle name="표준 34 2" xfId="164"/>
    <cellStyle name="표준 34 2 2" xfId="418"/>
    <cellStyle name="표준 34 3" xfId="328"/>
    <cellStyle name="표준 35" xfId="74"/>
    <cellStyle name="표준 35 2" xfId="178"/>
    <cellStyle name="표준 35 2 2" xfId="432"/>
    <cellStyle name="표준 35 3" xfId="329"/>
    <cellStyle name="표준 36" xfId="75"/>
    <cellStyle name="표준 36 2" xfId="177"/>
    <cellStyle name="표준 36 2 2" xfId="431"/>
    <cellStyle name="표준 36 3" xfId="330"/>
    <cellStyle name="표준 37" xfId="76"/>
    <cellStyle name="표준 37 2" xfId="331"/>
    <cellStyle name="표준 38" xfId="77"/>
    <cellStyle name="표준 38 2" xfId="332"/>
    <cellStyle name="표준 39" xfId="78"/>
    <cellStyle name="표준 39 2" xfId="223"/>
    <cellStyle name="표준 39 2 2" xfId="477"/>
    <cellStyle name="표준 39 3" xfId="333"/>
    <cellStyle name="표준 4" xfId="6"/>
    <cellStyle name="표준 4 2" xfId="141"/>
    <cellStyle name="표준 4 2 2" xfId="396"/>
    <cellStyle name="표준 4 3" xfId="192"/>
    <cellStyle name="표준 4 3 2" xfId="446"/>
    <cellStyle name="표준 4 4" xfId="194"/>
    <cellStyle name="표준 4 4 2" xfId="448"/>
    <cellStyle name="표준 4 5" xfId="261"/>
    <cellStyle name="표준 40" xfId="79"/>
    <cellStyle name="표준 40 2" xfId="334"/>
    <cellStyle name="표준 41" xfId="80"/>
    <cellStyle name="표준 41 2" xfId="206"/>
    <cellStyle name="표준 41 2 2" xfId="237"/>
    <cellStyle name="표준 41 2 2 2" xfId="243"/>
    <cellStyle name="표준 41 2 2 2 2" xfId="497"/>
    <cellStyle name="표준 41 2 2 3" xfId="491"/>
    <cellStyle name="표준 41 2 3" xfId="460"/>
    <cellStyle name="표준 41 3" xfId="335"/>
    <cellStyle name="표준 42" xfId="81"/>
    <cellStyle name="표준 42 2" xfId="336"/>
    <cellStyle name="표준 43" xfId="82"/>
    <cellStyle name="표준 43 2" xfId="337"/>
    <cellStyle name="표준 44" xfId="83"/>
    <cellStyle name="표준 44 2" xfId="338"/>
    <cellStyle name="표준 45" xfId="84"/>
    <cellStyle name="표준 45 2" xfId="339"/>
    <cellStyle name="표준 46" xfId="85"/>
    <cellStyle name="표준 46 2" xfId="340"/>
    <cellStyle name="표준 47" xfId="86"/>
    <cellStyle name="표준 47 2" xfId="341"/>
    <cellStyle name="표준 48" xfId="87"/>
    <cellStyle name="표준 48 2" xfId="342"/>
    <cellStyle name="표준 49" xfId="88"/>
    <cellStyle name="표준 49 2" xfId="343"/>
    <cellStyle name="표준 5" xfId="144"/>
    <cellStyle name="표준 5 2" xfId="398"/>
    <cellStyle name="표준 50" xfId="89"/>
    <cellStyle name="표준 50 2" xfId="344"/>
    <cellStyle name="표준 51" xfId="90"/>
    <cellStyle name="표준 51 2" xfId="188"/>
    <cellStyle name="표준 51 2 2" xfId="442"/>
    <cellStyle name="표준 51 3" xfId="345"/>
    <cellStyle name="표준 52" xfId="91"/>
    <cellStyle name="표준 52 2" xfId="148"/>
    <cellStyle name="표준 52 2 2" xfId="402"/>
    <cellStyle name="표준 52 3" xfId="346"/>
    <cellStyle name="표준 53" xfId="92"/>
    <cellStyle name="표준 53 2" xfId="347"/>
    <cellStyle name="표준 54" xfId="93"/>
    <cellStyle name="표준 54 2" xfId="348"/>
    <cellStyle name="표준 55" xfId="94"/>
    <cellStyle name="표준 55 2" xfId="349"/>
    <cellStyle name="표준 56" xfId="95"/>
    <cellStyle name="표준 56 2" xfId="350"/>
    <cellStyle name="표준 57" xfId="96"/>
    <cellStyle name="표준 57 2" xfId="351"/>
    <cellStyle name="표준 58" xfId="97"/>
    <cellStyle name="표준 58 2" xfId="352"/>
    <cellStyle name="표준 59" xfId="98"/>
    <cellStyle name="표준 59 2" xfId="353"/>
    <cellStyle name="표준 6" xfId="513"/>
    <cellStyle name="표준 6 2" xfId="515"/>
    <cellStyle name="표준 60" xfId="99"/>
    <cellStyle name="표준 60 2" xfId="354"/>
    <cellStyle name="표준 61" xfId="100"/>
    <cellStyle name="표준 61 2" xfId="204"/>
    <cellStyle name="표준 61 2 2" xfId="235"/>
    <cellStyle name="표준 61 2 2 2" xfId="241"/>
    <cellStyle name="표준 61 2 2 2 2" xfId="495"/>
    <cellStyle name="표준 61 2 2 3" xfId="489"/>
    <cellStyle name="표준 61 2 3" xfId="458"/>
    <cellStyle name="표준 61 3" xfId="355"/>
    <cellStyle name="표준 62" xfId="101"/>
    <cellStyle name="표준 62 2" xfId="213"/>
    <cellStyle name="표준 62 2 2" xfId="467"/>
    <cellStyle name="표준 62 3" xfId="356"/>
    <cellStyle name="표준 63" xfId="102"/>
    <cellStyle name="표준 63 2" xfId="357"/>
    <cellStyle name="표준 64" xfId="103"/>
    <cellStyle name="표준 64 2" xfId="358"/>
    <cellStyle name="표준 65" xfId="104"/>
    <cellStyle name="표준 65 2" xfId="359"/>
    <cellStyle name="표준 66" xfId="105"/>
    <cellStyle name="표준 66 2" xfId="179"/>
    <cellStyle name="표준 66 2 2" xfId="433"/>
    <cellStyle name="표준 66 3" xfId="360"/>
    <cellStyle name="표준 67" xfId="106"/>
    <cellStyle name="표준 67 2" xfId="361"/>
    <cellStyle name="표준 68" xfId="107"/>
    <cellStyle name="표준 68 2" xfId="362"/>
    <cellStyle name="표준 69" xfId="108"/>
    <cellStyle name="표준 69 2" xfId="157"/>
    <cellStyle name="표준 69 2 2" xfId="411"/>
    <cellStyle name="표준 69 3" xfId="363"/>
    <cellStyle name="표준 70" xfId="109"/>
    <cellStyle name="표준 70 2" xfId="364"/>
    <cellStyle name="표준 71" xfId="110"/>
    <cellStyle name="표준 71 2" xfId="165"/>
    <cellStyle name="표준 71 2 2" xfId="419"/>
    <cellStyle name="표준 71 3" xfId="365"/>
    <cellStyle name="표준 72" xfId="111"/>
    <cellStyle name="표준 72 2" xfId="156"/>
    <cellStyle name="표준 72 2 2" xfId="410"/>
    <cellStyle name="표준 72 3" xfId="366"/>
    <cellStyle name="표준 73" xfId="112"/>
    <cellStyle name="표준 73 2" xfId="367"/>
    <cellStyle name="표준 74" xfId="113"/>
    <cellStyle name="표준 74 2" xfId="171"/>
    <cellStyle name="표준 74 2 2" xfId="425"/>
    <cellStyle name="표준 74 3" xfId="368"/>
    <cellStyle name="표준 75" xfId="114"/>
    <cellStyle name="표준 75 2" xfId="369"/>
    <cellStyle name="표준 76" xfId="115"/>
    <cellStyle name="표준 76 2" xfId="370"/>
    <cellStyle name="표준 77" xfId="116"/>
    <cellStyle name="표준 77 2" xfId="371"/>
    <cellStyle name="표준 78" xfId="117"/>
    <cellStyle name="표준 78 2" xfId="372"/>
    <cellStyle name="표준 79" xfId="118"/>
    <cellStyle name="표준 79 2" xfId="184"/>
    <cellStyle name="표준 79 2 2" xfId="438"/>
    <cellStyle name="표준 79 3" xfId="373"/>
    <cellStyle name="표준 8" xfId="119"/>
    <cellStyle name="표준 8 2" xfId="374"/>
    <cellStyle name="표준 80" xfId="120"/>
    <cellStyle name="표준 80 2" xfId="174"/>
    <cellStyle name="표준 80 2 2" xfId="428"/>
    <cellStyle name="표준 80 3" xfId="375"/>
    <cellStyle name="표준 81" xfId="121"/>
    <cellStyle name="표준 81 2" xfId="187"/>
    <cellStyle name="표준 81 2 2" xfId="441"/>
    <cellStyle name="표준 81 3" xfId="376"/>
    <cellStyle name="표준 82" xfId="122"/>
    <cellStyle name="표준 82 2" xfId="185"/>
    <cellStyle name="표준 82 2 2" xfId="439"/>
    <cellStyle name="표준 82 3" xfId="377"/>
    <cellStyle name="표준 83" xfId="123"/>
    <cellStyle name="표준 83 2" xfId="215"/>
    <cellStyle name="표준 83 2 2" xfId="469"/>
    <cellStyle name="표준 83 3" xfId="378"/>
    <cellStyle name="표준 84" xfId="124"/>
    <cellStyle name="표준 84 2" xfId="186"/>
    <cellStyle name="표준 84 2 2" xfId="440"/>
    <cellStyle name="표준 84 3" xfId="379"/>
    <cellStyle name="표준 85" xfId="125"/>
    <cellStyle name="표준 85 2" xfId="161"/>
    <cellStyle name="표준 85 2 2" xfId="415"/>
    <cellStyle name="표준 85 3" xfId="380"/>
    <cellStyle name="표준 86" xfId="126"/>
    <cellStyle name="표준 86 2" xfId="166"/>
    <cellStyle name="표준 86 2 2" xfId="420"/>
    <cellStyle name="표준 86 3" xfId="381"/>
    <cellStyle name="표준 87" xfId="127"/>
    <cellStyle name="표준 87 2" xfId="149"/>
    <cellStyle name="표준 87 2 2" xfId="403"/>
    <cellStyle name="표준 87 3" xfId="382"/>
    <cellStyle name="표준 88" xfId="128"/>
    <cellStyle name="표준 88 2" xfId="169"/>
    <cellStyle name="표준 88 2 2" xfId="423"/>
    <cellStyle name="표준 88 3" xfId="383"/>
    <cellStyle name="표준 89" xfId="129"/>
    <cellStyle name="표준 89 2" xfId="170"/>
    <cellStyle name="표준 89 2 2" xfId="424"/>
    <cellStyle name="표준 89 3" xfId="384"/>
    <cellStyle name="표준 9" xfId="130"/>
    <cellStyle name="표준 9 2" xfId="385"/>
    <cellStyle name="표준 90" xfId="131"/>
    <cellStyle name="표준 90 2" xfId="162"/>
    <cellStyle name="표준 90 2 2" xfId="416"/>
    <cellStyle name="표준 90 3" xfId="386"/>
    <cellStyle name="표준 91" xfId="132"/>
    <cellStyle name="표준 91 2" xfId="160"/>
    <cellStyle name="표준 91 2 2" xfId="414"/>
    <cellStyle name="표준 91 3" xfId="387"/>
    <cellStyle name="표준 92" xfId="133"/>
    <cellStyle name="표준 92 2" xfId="150"/>
    <cellStyle name="표준 92 2 2" xfId="404"/>
    <cellStyle name="표준 92 3" xfId="388"/>
    <cellStyle name="표준 93" xfId="134"/>
    <cellStyle name="표준 93 2" xfId="168"/>
    <cellStyle name="표준 93 2 2" xfId="422"/>
    <cellStyle name="표준 93 3" xfId="389"/>
    <cellStyle name="표준 94" xfId="135"/>
    <cellStyle name="표준 94 2" xfId="167"/>
    <cellStyle name="표준 94 2 2" xfId="421"/>
    <cellStyle name="표준 94 3" xfId="390"/>
    <cellStyle name="표준 95" xfId="136"/>
    <cellStyle name="표준 95 2" xfId="163"/>
    <cellStyle name="표준 95 2 2" xfId="417"/>
    <cellStyle name="표준 95 3" xfId="391"/>
    <cellStyle name="표준 96" xfId="137"/>
    <cellStyle name="표준 96 2" xfId="147"/>
    <cellStyle name="표준 96 2 2" xfId="401"/>
    <cellStyle name="표준 96 3" xfId="392"/>
    <cellStyle name="표준 97" xfId="138"/>
    <cellStyle name="표준 97 2" xfId="145"/>
    <cellStyle name="표준 97 2 2" xfId="399"/>
    <cellStyle name="표준 97 3" xfId="393"/>
    <cellStyle name="표준 98" xfId="139"/>
    <cellStyle name="표준 98 2" xfId="154"/>
    <cellStyle name="표준 98 2 2" xfId="408"/>
    <cellStyle name="표준 98 3" xfId="394"/>
    <cellStyle name="표준 99" xfId="140"/>
    <cellStyle name="표준 99 2" xfId="152"/>
    <cellStyle name="표준 99 2 2" xfId="406"/>
    <cellStyle name="표준 99 3" xfId="395"/>
  </cellStyles>
  <dxfs count="0"/>
  <tableStyles count="0" defaultTableStyle="TableStyleMedium9" defaultPivotStyle="PivotStyleLight16"/>
  <colors>
    <mruColors>
      <color rgb="FF0000FF"/>
      <color rgb="FFFCD5B4"/>
      <color rgb="FF0033CC"/>
      <color rgb="FF99FFCC"/>
      <color rgb="FFCCFFFF"/>
      <color rgb="FF37FF91"/>
      <color rgb="FF65FFAB"/>
      <color rgb="FF15FF7F"/>
      <color rgb="FF00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JP269"/>
  <sheetViews>
    <sheetView view="pageBreakPreview" topLeftCell="A235" zoomScale="85" zoomScaleNormal="55" zoomScaleSheetLayoutView="85" workbookViewId="0">
      <selection activeCell="E237" sqref="E237"/>
    </sheetView>
  </sheetViews>
  <sheetFormatPr defaultColWidth="10" defaultRowHeight="13.5" x14ac:dyDescent="0.15"/>
  <cols>
    <col min="1" max="1" width="15.75" style="1" customWidth="1"/>
    <col min="2" max="2" width="14.75" style="1" customWidth="1"/>
    <col min="3" max="3" width="9.5" style="1" customWidth="1"/>
    <col min="4" max="4" width="10.25" style="3" customWidth="1"/>
    <col min="5" max="5" width="9.5" style="3" customWidth="1"/>
    <col min="6" max="6" width="18.75" style="1" customWidth="1"/>
    <col min="7" max="8" width="20.5" style="1" bestFit="1" customWidth="1"/>
    <col min="9" max="10" width="16.75" style="1" customWidth="1"/>
    <col min="11" max="11" width="6.875" style="3" customWidth="1"/>
    <col min="12" max="12" width="9" style="3" customWidth="1"/>
    <col min="13" max="13" width="10.25" style="1" customWidth="1"/>
    <col min="14" max="14" width="10" style="1"/>
    <col min="15" max="15" width="0" style="1" hidden="1" customWidth="1"/>
    <col min="16" max="16384" width="10" style="1"/>
  </cols>
  <sheetData>
    <row r="1" spans="1:13" s="7" customFormat="1" ht="7.5" customHeight="1" x14ac:dyDescent="0.15">
      <c r="A1" s="112"/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9"/>
    </row>
    <row r="2" spans="1:13" s="6" customFormat="1" ht="39.950000000000003" customHeight="1" x14ac:dyDescent="0.15">
      <c r="A2" s="212" t="s">
        <v>340</v>
      </c>
      <c r="B2" s="212"/>
      <c r="C2" s="212"/>
      <c r="D2" s="212"/>
      <c r="E2" s="212"/>
      <c r="F2" s="212"/>
      <c r="G2" s="212"/>
      <c r="H2" s="212"/>
      <c r="I2" s="212"/>
      <c r="J2" s="212"/>
      <c r="K2" s="212"/>
      <c r="L2" s="212"/>
      <c r="M2" s="212"/>
    </row>
    <row r="3" spans="1:13" s="6" customFormat="1" ht="39.950000000000003" customHeight="1" x14ac:dyDescent="0.15">
      <c r="A3" s="211" t="s">
        <v>72</v>
      </c>
      <c r="B3" s="211"/>
      <c r="C3" s="211"/>
      <c r="D3" s="211"/>
      <c r="E3" s="211"/>
      <c r="F3" s="211"/>
      <c r="G3" s="211"/>
      <c r="H3" s="211"/>
      <c r="I3" s="211"/>
      <c r="J3" s="211"/>
      <c r="K3" s="211"/>
      <c r="L3" s="211"/>
      <c r="M3" s="211"/>
    </row>
    <row r="4" spans="1:13" s="7" customFormat="1" ht="39.950000000000003" customHeight="1" x14ac:dyDescent="0.15">
      <c r="A4" s="220" t="s">
        <v>118</v>
      </c>
      <c r="B4" s="220"/>
      <c r="C4" s="220"/>
      <c r="D4" s="220"/>
      <c r="E4" s="220"/>
      <c r="F4" s="220"/>
      <c r="G4" s="220"/>
      <c r="H4" s="220"/>
      <c r="I4" s="220"/>
      <c r="J4" s="220"/>
      <c r="K4" s="220"/>
      <c r="L4" s="220"/>
      <c r="M4" s="220"/>
    </row>
    <row r="5" spans="1:13" s="7" customFormat="1" ht="39.950000000000003" customHeight="1" x14ac:dyDescent="0.15">
      <c r="A5" s="220" t="s">
        <v>119</v>
      </c>
      <c r="B5" s="220"/>
      <c r="C5" s="220"/>
      <c r="D5" s="220"/>
      <c r="E5" s="220"/>
      <c r="F5" s="220"/>
      <c r="G5" s="220"/>
      <c r="H5" s="220"/>
      <c r="I5" s="220"/>
      <c r="J5" s="220"/>
      <c r="K5" s="220"/>
      <c r="L5" s="220"/>
      <c r="M5" s="220"/>
    </row>
    <row r="6" spans="1:13" s="7" customFormat="1" ht="39.950000000000003" customHeight="1" x14ac:dyDescent="0.15">
      <c r="A6" s="211" t="s">
        <v>73</v>
      </c>
      <c r="B6" s="211"/>
      <c r="C6" s="211"/>
      <c r="D6" s="211"/>
      <c r="E6" s="211"/>
      <c r="F6" s="211"/>
      <c r="G6" s="211"/>
      <c r="H6" s="211"/>
      <c r="I6" s="211"/>
      <c r="J6" s="211"/>
      <c r="K6" s="211"/>
      <c r="L6" s="211"/>
      <c r="M6" s="211"/>
    </row>
    <row r="7" spans="1:13" s="7" customFormat="1" ht="39.950000000000003" customHeight="1" x14ac:dyDescent="0.15">
      <c r="A7" s="221" t="s">
        <v>354</v>
      </c>
      <c r="B7" s="220"/>
      <c r="C7" s="220"/>
      <c r="D7" s="220"/>
      <c r="E7" s="220"/>
      <c r="F7" s="220"/>
      <c r="G7" s="220"/>
      <c r="H7" s="220"/>
      <c r="I7" s="220"/>
      <c r="J7" s="220"/>
      <c r="K7" s="220"/>
      <c r="L7" s="220"/>
      <c r="M7" s="220"/>
    </row>
    <row r="8" spans="1:13" s="7" customFormat="1" ht="39.950000000000003" customHeight="1" x14ac:dyDescent="0.15">
      <c r="A8" s="220" t="s">
        <v>355</v>
      </c>
      <c r="B8" s="220"/>
      <c r="C8" s="220"/>
      <c r="D8" s="220"/>
      <c r="E8" s="220"/>
      <c r="F8" s="220"/>
      <c r="G8" s="220"/>
      <c r="H8" s="220"/>
      <c r="I8" s="220"/>
      <c r="J8" s="220"/>
      <c r="K8" s="220"/>
      <c r="L8" s="220"/>
      <c r="M8" s="220"/>
    </row>
    <row r="9" spans="1:13" s="7" customFormat="1" ht="30.75" customHeight="1" x14ac:dyDescent="0.15">
      <c r="A9" s="65" t="s">
        <v>356</v>
      </c>
      <c r="C9" s="111"/>
      <c r="D9" s="111"/>
      <c r="E9" s="111"/>
      <c r="F9" s="111"/>
      <c r="G9" s="111"/>
      <c r="H9" s="111"/>
      <c r="I9" s="111"/>
      <c r="J9" s="111"/>
      <c r="K9" s="111"/>
      <c r="L9" s="111"/>
      <c r="M9" s="111"/>
    </row>
    <row r="10" spans="1:13" s="7" customFormat="1" ht="30.75" customHeight="1" x14ac:dyDescent="0.15">
      <c r="A10" s="65" t="s">
        <v>324</v>
      </c>
      <c r="C10" s="111"/>
      <c r="D10" s="111"/>
      <c r="E10" s="111"/>
      <c r="F10" s="111"/>
      <c r="G10" s="111"/>
      <c r="H10" s="111"/>
      <c r="I10" s="111"/>
      <c r="J10" s="111"/>
      <c r="K10" s="111"/>
      <c r="L10" s="111"/>
      <c r="M10" s="111"/>
    </row>
    <row r="11" spans="1:13" s="7" customFormat="1" ht="30.75" customHeight="1" x14ac:dyDescent="0.15">
      <c r="A11" s="65" t="s">
        <v>357</v>
      </c>
      <c r="C11" s="111"/>
      <c r="D11" s="111"/>
      <c r="E11" s="111"/>
      <c r="F11" s="111"/>
      <c r="G11" s="111"/>
      <c r="H11" s="111"/>
      <c r="I11" s="111"/>
      <c r="J11" s="111"/>
      <c r="K11" s="111"/>
      <c r="L11" s="111"/>
      <c r="M11" s="111"/>
    </row>
    <row r="12" spans="1:13" s="7" customFormat="1" ht="39.950000000000003" customHeight="1" x14ac:dyDescent="0.15">
      <c r="A12" s="220" t="s">
        <v>455</v>
      </c>
      <c r="B12" s="220"/>
      <c r="C12" s="220"/>
      <c r="D12" s="220"/>
      <c r="E12" s="220"/>
      <c r="F12" s="220"/>
      <c r="G12" s="220"/>
      <c r="H12" s="220"/>
      <c r="I12" s="220"/>
      <c r="J12" s="220"/>
      <c r="K12" s="220"/>
      <c r="L12" s="220"/>
      <c r="M12" s="220"/>
    </row>
    <row r="13" spans="1:13" s="7" customFormat="1" ht="39.950000000000003" customHeight="1" x14ac:dyDescent="0.15">
      <c r="A13" s="211" t="s">
        <v>74</v>
      </c>
      <c r="B13" s="211"/>
      <c r="C13" s="211"/>
      <c r="D13" s="211"/>
      <c r="E13" s="211"/>
      <c r="F13" s="211"/>
      <c r="G13" s="211"/>
      <c r="H13" s="211"/>
      <c r="I13" s="211"/>
      <c r="J13" s="211"/>
      <c r="K13" s="211"/>
      <c r="L13" s="211"/>
      <c r="M13" s="211"/>
    </row>
    <row r="14" spans="1:13" s="7" customFormat="1" ht="39.950000000000003" customHeight="1" x14ac:dyDescent="0.15">
      <c r="A14" s="221" t="s">
        <v>325</v>
      </c>
      <c r="B14" s="220"/>
      <c r="C14" s="220"/>
      <c r="D14" s="220"/>
      <c r="E14" s="220"/>
      <c r="F14" s="220"/>
      <c r="G14" s="220"/>
      <c r="H14" s="220"/>
      <c r="I14" s="220"/>
      <c r="J14" s="220"/>
      <c r="K14" s="220"/>
      <c r="L14" s="220"/>
      <c r="M14" s="220"/>
    </row>
    <row r="15" spans="1:13" s="7" customFormat="1" ht="39.950000000000003" customHeight="1" x14ac:dyDescent="0.15">
      <c r="A15" s="211" t="s">
        <v>75</v>
      </c>
      <c r="B15" s="211"/>
      <c r="C15" s="211"/>
      <c r="D15" s="211"/>
      <c r="E15" s="211"/>
      <c r="F15" s="211"/>
      <c r="G15" s="211"/>
      <c r="H15" s="211"/>
      <c r="I15" s="211"/>
      <c r="J15" s="211"/>
      <c r="K15" s="211"/>
      <c r="L15" s="211"/>
      <c r="M15" s="211"/>
    </row>
    <row r="16" spans="1:13" s="7" customFormat="1" ht="39.950000000000003" customHeight="1" x14ac:dyDescent="0.15">
      <c r="A16" s="220" t="s">
        <v>326</v>
      </c>
      <c r="B16" s="220"/>
      <c r="C16" s="220"/>
      <c r="D16" s="220"/>
      <c r="E16" s="220"/>
      <c r="F16" s="220"/>
      <c r="G16" s="220"/>
      <c r="H16" s="220"/>
      <c r="I16" s="220"/>
      <c r="J16" s="220"/>
      <c r="K16" s="220"/>
      <c r="L16" s="220"/>
      <c r="M16" s="220"/>
    </row>
    <row r="17" spans="1:276" s="7" customFormat="1" ht="39.950000000000003" customHeight="1" x14ac:dyDescent="0.15">
      <c r="A17" s="211" t="s">
        <v>5</v>
      </c>
      <c r="B17" s="211"/>
      <c r="C17" s="211"/>
      <c r="D17" s="211"/>
      <c r="E17" s="211"/>
      <c r="F17" s="211"/>
      <c r="G17" s="211"/>
      <c r="H17" s="211"/>
      <c r="I17" s="211"/>
      <c r="J17" s="211"/>
      <c r="K17" s="211"/>
      <c r="L17" s="211"/>
      <c r="M17" s="211"/>
    </row>
    <row r="18" spans="1:276" s="2" customFormat="1" ht="37.5" customHeight="1" x14ac:dyDescent="0.15">
      <c r="A18" s="212" t="s">
        <v>158</v>
      </c>
      <c r="B18" s="212"/>
      <c r="C18" s="212"/>
      <c r="D18" s="212"/>
      <c r="E18" s="212"/>
      <c r="F18" s="212"/>
      <c r="G18" s="212"/>
      <c r="H18" s="212"/>
      <c r="I18" s="212"/>
      <c r="J18" s="212"/>
      <c r="K18" s="212"/>
      <c r="L18" s="212"/>
      <c r="M18" s="212"/>
    </row>
    <row r="19" spans="1:276" s="4" customFormat="1" ht="37.5" customHeight="1" x14ac:dyDescent="0.25">
      <c r="A19" s="213" t="s">
        <v>76</v>
      </c>
      <c r="B19" s="213"/>
      <c r="C19" s="213"/>
      <c r="D19" s="213"/>
      <c r="E19" s="213"/>
      <c r="F19" s="213"/>
      <c r="G19" s="213"/>
      <c r="H19" s="213"/>
      <c r="K19" s="5"/>
      <c r="L19" s="5"/>
    </row>
    <row r="20" spans="1:276" s="4" customFormat="1" ht="37.5" customHeight="1" x14ac:dyDescent="0.25">
      <c r="A20" s="113"/>
      <c r="B20" s="113"/>
      <c r="C20" s="113"/>
      <c r="D20" s="15"/>
      <c r="E20" s="113"/>
      <c r="F20" s="113"/>
      <c r="G20" s="214" t="s">
        <v>323</v>
      </c>
      <c r="H20" s="214"/>
      <c r="I20" s="214"/>
      <c r="J20" s="214"/>
      <c r="K20" s="214"/>
      <c r="L20" s="214"/>
      <c r="M20" s="214"/>
    </row>
    <row r="21" spans="1:276" s="4" customFormat="1" ht="37.5" customHeight="1" x14ac:dyDescent="0.25">
      <c r="A21" s="18" t="s">
        <v>120</v>
      </c>
      <c r="B21" s="18"/>
      <c r="C21" s="18"/>
      <c r="D21" s="16"/>
      <c r="E21" s="18"/>
      <c r="F21" s="9"/>
      <c r="G21" s="214" t="s">
        <v>141</v>
      </c>
      <c r="H21" s="214"/>
      <c r="I21" s="214"/>
      <c r="J21" s="214"/>
      <c r="K21" s="214"/>
      <c r="L21" s="214"/>
      <c r="M21" s="214"/>
    </row>
    <row r="22" spans="1:276" s="2" customFormat="1" ht="37.5" customHeight="1" x14ac:dyDescent="0.15">
      <c r="A22" s="23"/>
      <c r="B22" s="23"/>
      <c r="C22" s="23"/>
      <c r="D22" s="24"/>
      <c r="E22" s="24"/>
      <c r="F22" s="176">
        <v>764553000</v>
      </c>
      <c r="G22" s="175">
        <f>G26+H26+G84+H84</f>
        <v>763485150</v>
      </c>
      <c r="H22" s="175">
        <f>F22-G22</f>
        <v>1067850</v>
      </c>
      <c r="I22" s="25"/>
      <c r="J22" s="25"/>
      <c r="K22" s="24"/>
      <c r="L22" s="24"/>
      <c r="M22" s="25"/>
    </row>
    <row r="23" spans="1:276" s="8" customFormat="1" ht="30" customHeight="1" x14ac:dyDescent="0.15">
      <c r="A23" s="215" t="s">
        <v>6</v>
      </c>
      <c r="B23" s="217" t="s">
        <v>77</v>
      </c>
      <c r="C23" s="217"/>
      <c r="D23" s="218" t="s">
        <v>7</v>
      </c>
      <c r="E23" s="218"/>
      <c r="F23" s="217" t="s">
        <v>78</v>
      </c>
      <c r="G23" s="217"/>
      <c r="H23" s="217"/>
      <c r="I23" s="217"/>
      <c r="J23" s="217"/>
      <c r="K23" s="218" t="s">
        <v>79</v>
      </c>
      <c r="L23" s="207" t="s">
        <v>8</v>
      </c>
      <c r="M23" s="209" t="s">
        <v>159</v>
      </c>
    </row>
    <row r="24" spans="1:276" s="8" customFormat="1" ht="30" customHeight="1" x14ac:dyDescent="0.15">
      <c r="A24" s="216"/>
      <c r="B24" s="70" t="s">
        <v>80</v>
      </c>
      <c r="C24" s="70" t="s">
        <v>9</v>
      </c>
      <c r="D24" s="70" t="s">
        <v>10</v>
      </c>
      <c r="E24" s="70" t="s">
        <v>11</v>
      </c>
      <c r="F24" s="70" t="s">
        <v>81</v>
      </c>
      <c r="G24" s="70" t="s">
        <v>82</v>
      </c>
      <c r="H24" s="70" t="s">
        <v>12</v>
      </c>
      <c r="I24" s="70" t="s">
        <v>13</v>
      </c>
      <c r="J24" s="70" t="s">
        <v>14</v>
      </c>
      <c r="K24" s="219"/>
      <c r="L24" s="208"/>
      <c r="M24" s="210"/>
    </row>
    <row r="25" spans="1:276" s="10" customFormat="1" ht="30" customHeight="1" x14ac:dyDescent="0.15">
      <c r="A25" s="79" t="s">
        <v>15</v>
      </c>
      <c r="B25" s="80">
        <f>B26+B84+B185+B235</f>
        <v>229</v>
      </c>
      <c r="C25" s="81">
        <f>C26+C84+C185+C235</f>
        <v>240</v>
      </c>
      <c r="D25" s="82"/>
      <c r="E25" s="82"/>
      <c r="F25" s="83">
        <f>F26+F84+F185+F235</f>
        <v>1668831500</v>
      </c>
      <c r="G25" s="83">
        <f>G26+G84+G185+G235</f>
        <v>308924060</v>
      </c>
      <c r="H25" s="83">
        <f>H26+H84+H185+H235</f>
        <v>525491690</v>
      </c>
      <c r="I25" s="83">
        <f>I26+I84+I185+I235</f>
        <v>463386090</v>
      </c>
      <c r="J25" s="83">
        <f>J26+J84+J185+J235</f>
        <v>371029660</v>
      </c>
      <c r="K25" s="84"/>
      <c r="L25" s="84"/>
      <c r="M25" s="85"/>
    </row>
    <row r="26" spans="1:276" s="28" customFormat="1" ht="171" customHeight="1" x14ac:dyDescent="0.15">
      <c r="A26" s="71" t="s">
        <v>83</v>
      </c>
      <c r="B26" s="20">
        <f>SUBTOTAL(3,B27:B83)</f>
        <v>57</v>
      </c>
      <c r="C26" s="26">
        <f>SUBTOTAL(3,C27:C83)</f>
        <v>57</v>
      </c>
      <c r="D26" s="50">
        <f>SUM(D27:D83)</f>
        <v>3439000</v>
      </c>
      <c r="E26" s="50">
        <f>SUM(E27:E832)</f>
        <v>1120291.08</v>
      </c>
      <c r="F26" s="44">
        <f>SUM(F27:F83)</f>
        <v>889365000</v>
      </c>
      <c r="G26" s="44">
        <f>SUM(G27:G83)</f>
        <v>177873000</v>
      </c>
      <c r="H26" s="44">
        <f>SUM(H27:H83)</f>
        <v>266809500</v>
      </c>
      <c r="I26" s="44">
        <f>SUM(I27:I83)</f>
        <v>266809500</v>
      </c>
      <c r="J26" s="44">
        <f>SUM(J27:J83)</f>
        <v>177873000</v>
      </c>
      <c r="K26" s="13"/>
      <c r="L26" s="13"/>
      <c r="M26" s="73"/>
    </row>
    <row r="27" spans="1:276" s="28" customFormat="1" ht="27.95" customHeight="1" x14ac:dyDescent="0.15">
      <c r="A27" s="69" t="s">
        <v>37</v>
      </c>
      <c r="B27" s="45" t="s">
        <v>454</v>
      </c>
      <c r="C27" s="29" t="s">
        <v>63</v>
      </c>
      <c r="D27" s="51">
        <v>40000</v>
      </c>
      <c r="E27" s="51">
        <v>17000</v>
      </c>
      <c r="F27" s="30">
        <v>20000000</v>
      </c>
      <c r="G27" s="31">
        <f t="shared" ref="G27:G74" si="0">F27*0.2</f>
        <v>4000000</v>
      </c>
      <c r="H27" s="31">
        <f t="shared" ref="H27:H74" si="1">F27*0.3</f>
        <v>6000000</v>
      </c>
      <c r="I27" s="31">
        <f t="shared" ref="I27:I74" si="2">F27*0.3</f>
        <v>6000000</v>
      </c>
      <c r="J27" s="31">
        <f t="shared" ref="J27:J58" si="3">F27*0.2</f>
        <v>4000000</v>
      </c>
      <c r="K27" s="32" t="s">
        <v>111</v>
      </c>
      <c r="L27" s="72" t="s">
        <v>328</v>
      </c>
      <c r="M27" s="78" t="s">
        <v>477</v>
      </c>
    </row>
    <row r="28" spans="1:276" s="28" customFormat="1" ht="27.95" customHeight="1" x14ac:dyDescent="0.15">
      <c r="A28" s="69" t="s">
        <v>37</v>
      </c>
      <c r="B28" s="46" t="s">
        <v>171</v>
      </c>
      <c r="C28" s="33" t="s">
        <v>172</v>
      </c>
      <c r="D28" s="51">
        <v>55000</v>
      </c>
      <c r="E28" s="51">
        <v>24420</v>
      </c>
      <c r="F28" s="34">
        <v>20000000</v>
      </c>
      <c r="G28" s="31">
        <f t="shared" si="0"/>
        <v>4000000</v>
      </c>
      <c r="H28" s="31">
        <f t="shared" si="1"/>
        <v>6000000</v>
      </c>
      <c r="I28" s="31">
        <f t="shared" si="2"/>
        <v>6000000</v>
      </c>
      <c r="J28" s="31">
        <f t="shared" si="3"/>
        <v>4000000</v>
      </c>
      <c r="K28" s="32" t="s">
        <v>111</v>
      </c>
      <c r="L28" s="72" t="s">
        <v>328</v>
      </c>
      <c r="M28" s="78" t="s">
        <v>329</v>
      </c>
    </row>
    <row r="29" spans="1:276" s="28" customFormat="1" ht="27.95" customHeight="1" x14ac:dyDescent="0.15">
      <c r="A29" s="69" t="s">
        <v>37</v>
      </c>
      <c r="B29" s="45" t="s">
        <v>358</v>
      </c>
      <c r="C29" s="29" t="s">
        <v>359</v>
      </c>
      <c r="D29" s="52">
        <v>50000</v>
      </c>
      <c r="E29" s="51">
        <v>24420</v>
      </c>
      <c r="F29" s="30">
        <v>20000000</v>
      </c>
      <c r="G29" s="31">
        <f t="shared" si="0"/>
        <v>4000000</v>
      </c>
      <c r="H29" s="31">
        <f t="shared" si="1"/>
        <v>6000000</v>
      </c>
      <c r="I29" s="31">
        <f t="shared" si="2"/>
        <v>6000000</v>
      </c>
      <c r="J29" s="31">
        <f t="shared" si="3"/>
        <v>4000000</v>
      </c>
      <c r="K29" s="32" t="s">
        <v>111</v>
      </c>
      <c r="L29" s="72" t="s">
        <v>328</v>
      </c>
      <c r="M29" s="78" t="s">
        <v>329</v>
      </c>
    </row>
    <row r="30" spans="1:276" s="28" customFormat="1" ht="27.95" customHeight="1" x14ac:dyDescent="0.15">
      <c r="A30" s="69" t="s">
        <v>37</v>
      </c>
      <c r="B30" s="47" t="s">
        <v>360</v>
      </c>
      <c r="C30" s="35" t="s">
        <v>361</v>
      </c>
      <c r="D30" s="52">
        <v>57000</v>
      </c>
      <c r="E30" s="51">
        <v>24420</v>
      </c>
      <c r="F30" s="36">
        <v>20000000</v>
      </c>
      <c r="G30" s="31">
        <f t="shared" si="0"/>
        <v>4000000</v>
      </c>
      <c r="H30" s="31">
        <f t="shared" si="1"/>
        <v>6000000</v>
      </c>
      <c r="I30" s="31">
        <f t="shared" si="2"/>
        <v>6000000</v>
      </c>
      <c r="J30" s="31">
        <f t="shared" si="3"/>
        <v>4000000</v>
      </c>
      <c r="K30" s="32" t="s">
        <v>111</v>
      </c>
      <c r="L30" s="72" t="s">
        <v>328</v>
      </c>
      <c r="M30" s="78" t="s">
        <v>329</v>
      </c>
    </row>
    <row r="31" spans="1:276" s="28" customFormat="1" ht="27.95" customHeight="1" x14ac:dyDescent="0.15">
      <c r="A31" s="69" t="s">
        <v>37</v>
      </c>
      <c r="B31" s="47" t="s">
        <v>316</v>
      </c>
      <c r="C31" s="33" t="s">
        <v>317</v>
      </c>
      <c r="D31" s="52">
        <v>100000</v>
      </c>
      <c r="E31" s="51">
        <v>24420</v>
      </c>
      <c r="F31" s="36">
        <v>20000000</v>
      </c>
      <c r="G31" s="31">
        <f t="shared" si="0"/>
        <v>4000000</v>
      </c>
      <c r="H31" s="31">
        <f t="shared" si="1"/>
        <v>6000000</v>
      </c>
      <c r="I31" s="31">
        <f t="shared" si="2"/>
        <v>6000000</v>
      </c>
      <c r="J31" s="31">
        <f t="shared" si="3"/>
        <v>4000000</v>
      </c>
      <c r="K31" s="32" t="s">
        <v>111</v>
      </c>
      <c r="L31" s="72" t="s">
        <v>328</v>
      </c>
      <c r="M31" s="78" t="s">
        <v>329</v>
      </c>
    </row>
    <row r="32" spans="1:276" s="11" customFormat="1" ht="27.95" customHeight="1" x14ac:dyDescent="0.15">
      <c r="A32" s="69" t="s">
        <v>37</v>
      </c>
      <c r="B32" s="47" t="s">
        <v>277</v>
      </c>
      <c r="C32" s="35" t="s">
        <v>278</v>
      </c>
      <c r="D32" s="52">
        <v>20000</v>
      </c>
      <c r="E32" s="51">
        <v>17000</v>
      </c>
      <c r="F32" s="36">
        <v>20000000</v>
      </c>
      <c r="G32" s="31">
        <f t="shared" si="0"/>
        <v>4000000</v>
      </c>
      <c r="H32" s="31">
        <f t="shared" si="1"/>
        <v>6000000</v>
      </c>
      <c r="I32" s="31">
        <f t="shared" si="2"/>
        <v>6000000</v>
      </c>
      <c r="J32" s="31">
        <f t="shared" si="3"/>
        <v>4000000</v>
      </c>
      <c r="K32" s="32" t="s">
        <v>111</v>
      </c>
      <c r="L32" s="72" t="s">
        <v>328</v>
      </c>
      <c r="M32" s="78" t="s">
        <v>330</v>
      </c>
      <c r="N32" s="21" t="s">
        <v>480</v>
      </c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1"/>
      <c r="AL32" s="21"/>
      <c r="AM32" s="21"/>
      <c r="AN32" s="21"/>
      <c r="AO32" s="21"/>
      <c r="AP32" s="21"/>
      <c r="AQ32" s="21"/>
      <c r="AR32" s="21"/>
      <c r="AS32" s="21"/>
      <c r="AT32" s="21"/>
      <c r="AU32" s="21"/>
      <c r="AV32" s="21"/>
      <c r="AW32" s="21"/>
      <c r="AX32" s="21"/>
      <c r="AY32" s="21"/>
      <c r="AZ32" s="21"/>
      <c r="BA32" s="21"/>
      <c r="BB32" s="21"/>
      <c r="BC32" s="21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1"/>
      <c r="BO32" s="21"/>
      <c r="BP32" s="21"/>
      <c r="BQ32" s="21"/>
      <c r="BR32" s="21"/>
      <c r="BS32" s="21"/>
      <c r="BT32" s="21"/>
      <c r="BU32" s="21"/>
      <c r="BV32" s="21"/>
      <c r="BW32" s="21"/>
      <c r="BX32" s="21"/>
      <c r="BY32" s="21"/>
      <c r="BZ32" s="21"/>
      <c r="CA32" s="21"/>
      <c r="CB32" s="21"/>
      <c r="CC32" s="21"/>
      <c r="CD32" s="21"/>
      <c r="CE32" s="21"/>
      <c r="CF32" s="21"/>
      <c r="CG32" s="21"/>
      <c r="CH32" s="21"/>
      <c r="CI32" s="21"/>
      <c r="CJ32" s="21"/>
      <c r="CK32" s="21"/>
      <c r="CL32" s="21"/>
      <c r="CM32" s="21"/>
      <c r="CN32" s="21"/>
      <c r="CO32" s="21"/>
      <c r="CP32" s="22"/>
      <c r="CQ32" s="22"/>
      <c r="CR32" s="22"/>
      <c r="CS32" s="22"/>
      <c r="CT32" s="22"/>
      <c r="CU32" s="22"/>
      <c r="CV32" s="22"/>
      <c r="CW32" s="22"/>
      <c r="CX32" s="22"/>
      <c r="CY32" s="22"/>
      <c r="CZ32" s="22"/>
      <c r="DA32" s="22"/>
      <c r="DB32" s="22"/>
      <c r="DC32" s="22"/>
      <c r="DD32" s="22"/>
      <c r="DE32" s="22"/>
      <c r="DF32" s="22"/>
      <c r="DG32" s="22"/>
      <c r="DH32" s="22"/>
      <c r="DI32" s="22"/>
      <c r="DJ32" s="22"/>
      <c r="DK32" s="22"/>
      <c r="DL32" s="22"/>
      <c r="DM32" s="22"/>
      <c r="DN32" s="22"/>
      <c r="DO32" s="22"/>
      <c r="DP32" s="22"/>
      <c r="DQ32" s="22"/>
      <c r="DR32" s="22"/>
      <c r="DS32" s="22"/>
      <c r="DT32" s="22"/>
      <c r="DU32" s="22"/>
      <c r="DV32" s="22"/>
      <c r="DW32" s="22"/>
      <c r="DX32" s="22"/>
      <c r="DY32" s="22"/>
      <c r="DZ32" s="22"/>
      <c r="EA32" s="22"/>
      <c r="EB32" s="22"/>
      <c r="EC32" s="22"/>
      <c r="ED32" s="22"/>
      <c r="EE32" s="22"/>
      <c r="EF32" s="22"/>
      <c r="EG32" s="22"/>
      <c r="EH32" s="22"/>
      <c r="EI32" s="22"/>
      <c r="EJ32" s="22"/>
      <c r="EK32" s="22"/>
      <c r="EL32" s="22"/>
      <c r="EM32" s="22"/>
      <c r="EN32" s="22"/>
      <c r="EO32" s="22"/>
      <c r="EP32" s="22"/>
      <c r="EQ32" s="22"/>
      <c r="ER32" s="22"/>
      <c r="ES32" s="22"/>
      <c r="ET32" s="22"/>
      <c r="EU32" s="22"/>
      <c r="EV32" s="22"/>
      <c r="EW32" s="22"/>
      <c r="EX32" s="22"/>
      <c r="EY32" s="22"/>
      <c r="EZ32" s="22"/>
      <c r="FA32" s="22"/>
      <c r="FB32" s="22"/>
      <c r="FC32" s="22"/>
      <c r="FD32" s="22"/>
      <c r="FE32" s="22"/>
      <c r="FF32" s="22"/>
      <c r="FG32" s="22"/>
      <c r="FH32" s="22"/>
      <c r="FI32" s="22"/>
      <c r="FJ32" s="22"/>
      <c r="FK32" s="22"/>
      <c r="FL32" s="22"/>
      <c r="FM32" s="22"/>
      <c r="FN32" s="22"/>
      <c r="FO32" s="22"/>
      <c r="FP32" s="22"/>
      <c r="FQ32" s="22"/>
      <c r="FR32" s="22"/>
      <c r="FS32" s="22"/>
      <c r="FT32" s="22"/>
      <c r="FU32" s="22"/>
      <c r="FV32" s="22"/>
      <c r="FW32" s="22"/>
      <c r="FX32" s="22"/>
      <c r="FY32" s="22"/>
      <c r="FZ32" s="22"/>
      <c r="GA32" s="22"/>
      <c r="GB32" s="22"/>
      <c r="GC32" s="22"/>
      <c r="GD32" s="22"/>
      <c r="GE32" s="22"/>
      <c r="GF32" s="22"/>
      <c r="GG32" s="22"/>
      <c r="GH32" s="22"/>
      <c r="GI32" s="22"/>
      <c r="GJ32" s="22"/>
      <c r="GK32" s="22"/>
      <c r="GL32" s="22"/>
      <c r="GM32" s="22"/>
      <c r="GN32" s="22"/>
      <c r="GO32" s="22"/>
      <c r="GP32" s="22"/>
      <c r="GQ32" s="22"/>
      <c r="GR32" s="22"/>
      <c r="GS32" s="22"/>
      <c r="GT32" s="22"/>
      <c r="GU32" s="22"/>
      <c r="GV32" s="22"/>
      <c r="GW32" s="22"/>
      <c r="GX32" s="22"/>
      <c r="GY32" s="22"/>
      <c r="GZ32" s="22"/>
      <c r="HA32" s="22"/>
      <c r="HB32" s="22"/>
      <c r="HC32" s="22"/>
      <c r="HD32" s="22"/>
      <c r="HE32" s="22"/>
      <c r="HF32" s="22"/>
      <c r="HG32" s="22"/>
      <c r="HH32" s="22"/>
      <c r="HI32" s="22"/>
      <c r="HJ32" s="22"/>
      <c r="HK32" s="22"/>
      <c r="HL32" s="22"/>
      <c r="HM32" s="22"/>
      <c r="HN32" s="22"/>
      <c r="HO32" s="22"/>
      <c r="HP32" s="22"/>
      <c r="HQ32" s="22"/>
      <c r="HR32" s="22"/>
      <c r="HS32" s="22"/>
      <c r="HT32" s="22"/>
      <c r="HU32" s="22"/>
      <c r="HV32" s="22"/>
      <c r="HW32" s="22"/>
      <c r="HX32" s="22"/>
      <c r="HY32" s="22"/>
      <c r="HZ32" s="22"/>
      <c r="IA32" s="22"/>
      <c r="IB32" s="22"/>
      <c r="IC32" s="22"/>
      <c r="ID32" s="22"/>
      <c r="IE32" s="22"/>
      <c r="IF32" s="22"/>
      <c r="IG32" s="22"/>
      <c r="IH32" s="22"/>
      <c r="II32" s="22"/>
      <c r="IJ32" s="22"/>
      <c r="IK32" s="22"/>
      <c r="IL32" s="22"/>
      <c r="IM32" s="22"/>
      <c r="IN32" s="22"/>
      <c r="IO32" s="22"/>
      <c r="IP32" s="22"/>
      <c r="IQ32" s="22"/>
      <c r="IR32" s="22"/>
      <c r="IS32" s="22"/>
      <c r="IT32" s="22"/>
      <c r="IU32" s="22"/>
      <c r="IV32" s="22"/>
      <c r="IW32" s="22"/>
      <c r="IX32" s="22"/>
      <c r="IY32" s="22"/>
      <c r="IZ32" s="22"/>
      <c r="JA32" s="22"/>
      <c r="JB32" s="22"/>
      <c r="JC32" s="22"/>
      <c r="JD32" s="22"/>
      <c r="JE32" s="22"/>
      <c r="JF32" s="22"/>
      <c r="JG32" s="22"/>
      <c r="JH32" s="22"/>
      <c r="JI32" s="22"/>
      <c r="JJ32" s="22"/>
      <c r="JK32" s="22"/>
      <c r="JL32" s="22"/>
      <c r="JM32" s="22"/>
      <c r="JN32" s="22"/>
      <c r="JO32" s="22"/>
      <c r="JP32" s="22"/>
    </row>
    <row r="33" spans="1:276" s="28" customFormat="1" ht="27.95" customHeight="1" x14ac:dyDescent="0.15">
      <c r="A33" s="69" t="s">
        <v>37</v>
      </c>
      <c r="B33" s="46" t="s">
        <v>362</v>
      </c>
      <c r="C33" s="33" t="s">
        <v>363</v>
      </c>
      <c r="D33" s="51">
        <v>30000</v>
      </c>
      <c r="E33" s="51">
        <v>24420</v>
      </c>
      <c r="F33" s="34">
        <v>20000000</v>
      </c>
      <c r="G33" s="31">
        <f t="shared" si="0"/>
        <v>4000000</v>
      </c>
      <c r="H33" s="31">
        <f t="shared" si="1"/>
        <v>6000000</v>
      </c>
      <c r="I33" s="31">
        <f t="shared" si="2"/>
        <v>6000000</v>
      </c>
      <c r="J33" s="31">
        <f t="shared" si="3"/>
        <v>4000000</v>
      </c>
      <c r="K33" s="32" t="s">
        <v>111</v>
      </c>
      <c r="L33" s="72" t="s">
        <v>328</v>
      </c>
      <c r="M33" s="78" t="s">
        <v>329</v>
      </c>
    </row>
    <row r="34" spans="1:276" s="28" customFormat="1" ht="27.95" customHeight="1" x14ac:dyDescent="0.15">
      <c r="A34" s="69" t="s">
        <v>37</v>
      </c>
      <c r="B34" s="45" t="s">
        <v>364</v>
      </c>
      <c r="C34" s="29" t="s">
        <v>365</v>
      </c>
      <c r="D34" s="52">
        <v>30000</v>
      </c>
      <c r="E34" s="51">
        <v>22675</v>
      </c>
      <c r="F34" s="30">
        <v>18900000</v>
      </c>
      <c r="G34" s="31">
        <f t="shared" si="0"/>
        <v>3780000</v>
      </c>
      <c r="H34" s="31">
        <f t="shared" si="1"/>
        <v>5670000</v>
      </c>
      <c r="I34" s="31">
        <f t="shared" si="2"/>
        <v>5670000</v>
      </c>
      <c r="J34" s="31">
        <f t="shared" si="3"/>
        <v>3780000</v>
      </c>
      <c r="K34" s="32" t="s">
        <v>111</v>
      </c>
      <c r="L34" s="72" t="s">
        <v>328</v>
      </c>
      <c r="M34" s="78" t="s">
        <v>329</v>
      </c>
    </row>
    <row r="35" spans="1:276" s="28" customFormat="1" ht="27.95" customHeight="1" x14ac:dyDescent="0.15">
      <c r="A35" s="69" t="s">
        <v>37</v>
      </c>
      <c r="B35" s="47" t="s">
        <v>366</v>
      </c>
      <c r="C35" s="35" t="s">
        <v>367</v>
      </c>
      <c r="D35" s="52">
        <v>70000</v>
      </c>
      <c r="E35" s="51">
        <v>24420</v>
      </c>
      <c r="F35" s="36">
        <v>20000000</v>
      </c>
      <c r="G35" s="31">
        <f t="shared" si="0"/>
        <v>4000000</v>
      </c>
      <c r="H35" s="31">
        <f t="shared" si="1"/>
        <v>6000000</v>
      </c>
      <c r="I35" s="31">
        <f t="shared" si="2"/>
        <v>6000000</v>
      </c>
      <c r="J35" s="31">
        <f t="shared" si="3"/>
        <v>4000000</v>
      </c>
      <c r="K35" s="32" t="s">
        <v>111</v>
      </c>
      <c r="L35" s="72" t="s">
        <v>328</v>
      </c>
      <c r="M35" s="78" t="s">
        <v>329</v>
      </c>
    </row>
    <row r="36" spans="1:276" s="28" customFormat="1" ht="27.95" customHeight="1" x14ac:dyDescent="0.15">
      <c r="A36" s="69" t="s">
        <v>37</v>
      </c>
      <c r="B36" s="47" t="s">
        <v>169</v>
      </c>
      <c r="C36" s="33" t="s">
        <v>170</v>
      </c>
      <c r="D36" s="52">
        <v>40000</v>
      </c>
      <c r="E36" s="51">
        <v>24420</v>
      </c>
      <c r="F36" s="36">
        <v>20000000</v>
      </c>
      <c r="G36" s="31">
        <f t="shared" si="0"/>
        <v>4000000</v>
      </c>
      <c r="H36" s="31">
        <f t="shared" si="1"/>
        <v>6000000</v>
      </c>
      <c r="I36" s="31">
        <f t="shared" si="2"/>
        <v>6000000</v>
      </c>
      <c r="J36" s="31">
        <f t="shared" si="3"/>
        <v>4000000</v>
      </c>
      <c r="K36" s="32" t="s">
        <v>111</v>
      </c>
      <c r="L36" s="72" t="s">
        <v>328</v>
      </c>
      <c r="M36" s="78" t="s">
        <v>329</v>
      </c>
    </row>
    <row r="37" spans="1:276" s="11" customFormat="1" ht="27.95" customHeight="1" x14ac:dyDescent="0.15">
      <c r="A37" s="69" t="s">
        <v>37</v>
      </c>
      <c r="B37" s="47" t="s">
        <v>368</v>
      </c>
      <c r="C37" s="35" t="s">
        <v>369</v>
      </c>
      <c r="D37" s="52">
        <v>70000</v>
      </c>
      <c r="E37" s="51">
        <v>24420</v>
      </c>
      <c r="F37" s="36">
        <v>20000000</v>
      </c>
      <c r="G37" s="31">
        <f t="shared" si="0"/>
        <v>4000000</v>
      </c>
      <c r="H37" s="31">
        <f t="shared" si="1"/>
        <v>6000000</v>
      </c>
      <c r="I37" s="31">
        <f t="shared" si="2"/>
        <v>6000000</v>
      </c>
      <c r="J37" s="31">
        <f t="shared" si="3"/>
        <v>4000000</v>
      </c>
      <c r="K37" s="32" t="s">
        <v>111</v>
      </c>
      <c r="L37" s="72" t="s">
        <v>328</v>
      </c>
      <c r="M37" s="78" t="s">
        <v>329</v>
      </c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 s="21"/>
      <c r="AI37" s="21"/>
      <c r="AJ37" s="21"/>
      <c r="AK37" s="21"/>
      <c r="AL37" s="21"/>
      <c r="AM37" s="21"/>
      <c r="AN37" s="21"/>
      <c r="AO37" s="21"/>
      <c r="AP37" s="21"/>
      <c r="AQ37" s="21"/>
      <c r="AR37" s="21"/>
      <c r="AS37" s="21"/>
      <c r="AT37" s="21"/>
      <c r="AU37" s="21"/>
      <c r="AV37" s="21"/>
      <c r="AW37" s="21"/>
      <c r="AX37" s="21"/>
      <c r="AY37" s="21"/>
      <c r="AZ37" s="21"/>
      <c r="BA37" s="21"/>
      <c r="BB37" s="21"/>
      <c r="BC37" s="21"/>
      <c r="BD37" s="21"/>
      <c r="BE37" s="21"/>
      <c r="BF37" s="21"/>
      <c r="BG37" s="21"/>
      <c r="BH37" s="21"/>
      <c r="BI37" s="21"/>
      <c r="BJ37" s="21"/>
      <c r="BK37" s="21"/>
      <c r="BL37" s="21"/>
      <c r="BM37" s="21"/>
      <c r="BN37" s="21"/>
      <c r="BO37" s="21"/>
      <c r="BP37" s="21"/>
      <c r="BQ37" s="21"/>
      <c r="BR37" s="21"/>
      <c r="BS37" s="21"/>
      <c r="BT37" s="21"/>
      <c r="BU37" s="21"/>
      <c r="BV37" s="21"/>
      <c r="BW37" s="21"/>
      <c r="BX37" s="21"/>
      <c r="BY37" s="21"/>
      <c r="BZ37" s="21"/>
      <c r="CA37" s="21"/>
      <c r="CB37" s="21"/>
      <c r="CC37" s="21"/>
      <c r="CD37" s="21"/>
      <c r="CE37" s="21"/>
      <c r="CF37" s="21"/>
      <c r="CG37" s="21"/>
      <c r="CH37" s="21"/>
      <c r="CI37" s="21"/>
      <c r="CJ37" s="21"/>
      <c r="CK37" s="21"/>
      <c r="CL37" s="21"/>
      <c r="CM37" s="21"/>
      <c r="CN37" s="21"/>
      <c r="CO37" s="21"/>
      <c r="CP37" s="22"/>
      <c r="CQ37" s="22"/>
      <c r="CR37" s="22"/>
      <c r="CS37" s="22"/>
      <c r="CT37" s="22"/>
      <c r="CU37" s="22"/>
      <c r="CV37" s="22"/>
      <c r="CW37" s="22"/>
      <c r="CX37" s="22"/>
      <c r="CY37" s="22"/>
      <c r="CZ37" s="22"/>
      <c r="DA37" s="22"/>
      <c r="DB37" s="22"/>
      <c r="DC37" s="22"/>
      <c r="DD37" s="22"/>
      <c r="DE37" s="22"/>
      <c r="DF37" s="22"/>
      <c r="DG37" s="22"/>
      <c r="DH37" s="22"/>
      <c r="DI37" s="22"/>
      <c r="DJ37" s="22"/>
      <c r="DK37" s="22"/>
      <c r="DL37" s="22"/>
      <c r="DM37" s="22"/>
      <c r="DN37" s="22"/>
      <c r="DO37" s="22"/>
      <c r="DP37" s="22"/>
      <c r="DQ37" s="22"/>
      <c r="DR37" s="22"/>
      <c r="DS37" s="22"/>
      <c r="DT37" s="22"/>
      <c r="DU37" s="22"/>
      <c r="DV37" s="22"/>
      <c r="DW37" s="22"/>
      <c r="DX37" s="22"/>
      <c r="DY37" s="22"/>
      <c r="DZ37" s="22"/>
      <c r="EA37" s="22"/>
      <c r="EB37" s="22"/>
      <c r="EC37" s="22"/>
      <c r="ED37" s="22"/>
      <c r="EE37" s="22"/>
      <c r="EF37" s="22"/>
      <c r="EG37" s="22"/>
      <c r="EH37" s="22"/>
      <c r="EI37" s="22"/>
      <c r="EJ37" s="22"/>
      <c r="EK37" s="22"/>
      <c r="EL37" s="22"/>
      <c r="EM37" s="22"/>
      <c r="EN37" s="22"/>
      <c r="EO37" s="22"/>
      <c r="EP37" s="22"/>
      <c r="EQ37" s="22"/>
      <c r="ER37" s="22"/>
      <c r="ES37" s="22"/>
      <c r="ET37" s="22"/>
      <c r="EU37" s="22"/>
      <c r="EV37" s="22"/>
      <c r="EW37" s="22"/>
      <c r="EX37" s="22"/>
      <c r="EY37" s="22"/>
      <c r="EZ37" s="22"/>
      <c r="FA37" s="22"/>
      <c r="FB37" s="22"/>
      <c r="FC37" s="22"/>
      <c r="FD37" s="22"/>
      <c r="FE37" s="22"/>
      <c r="FF37" s="22"/>
      <c r="FG37" s="22"/>
      <c r="FH37" s="22"/>
      <c r="FI37" s="22"/>
      <c r="FJ37" s="22"/>
      <c r="FK37" s="22"/>
      <c r="FL37" s="22"/>
      <c r="FM37" s="22"/>
      <c r="FN37" s="22"/>
      <c r="FO37" s="22"/>
      <c r="FP37" s="22"/>
      <c r="FQ37" s="22"/>
      <c r="FR37" s="22"/>
      <c r="FS37" s="22"/>
      <c r="FT37" s="22"/>
      <c r="FU37" s="22"/>
      <c r="FV37" s="22"/>
      <c r="FW37" s="22"/>
      <c r="FX37" s="22"/>
      <c r="FY37" s="22"/>
      <c r="FZ37" s="22"/>
      <c r="GA37" s="22"/>
      <c r="GB37" s="22"/>
      <c r="GC37" s="22"/>
      <c r="GD37" s="22"/>
      <c r="GE37" s="22"/>
      <c r="GF37" s="22"/>
      <c r="GG37" s="22"/>
      <c r="GH37" s="22"/>
      <c r="GI37" s="22"/>
      <c r="GJ37" s="22"/>
      <c r="GK37" s="22"/>
      <c r="GL37" s="22"/>
      <c r="GM37" s="22"/>
      <c r="GN37" s="22"/>
      <c r="GO37" s="22"/>
      <c r="GP37" s="22"/>
      <c r="GQ37" s="22"/>
      <c r="GR37" s="22"/>
      <c r="GS37" s="22"/>
      <c r="GT37" s="22"/>
      <c r="GU37" s="22"/>
      <c r="GV37" s="22"/>
      <c r="GW37" s="22"/>
      <c r="GX37" s="22"/>
      <c r="GY37" s="22"/>
      <c r="GZ37" s="22"/>
      <c r="HA37" s="22"/>
      <c r="HB37" s="22"/>
      <c r="HC37" s="22"/>
      <c r="HD37" s="22"/>
      <c r="HE37" s="22"/>
      <c r="HF37" s="22"/>
      <c r="HG37" s="22"/>
      <c r="HH37" s="22"/>
      <c r="HI37" s="22"/>
      <c r="HJ37" s="22"/>
      <c r="HK37" s="22"/>
      <c r="HL37" s="22"/>
      <c r="HM37" s="22"/>
      <c r="HN37" s="22"/>
      <c r="HO37" s="22"/>
      <c r="HP37" s="22"/>
      <c r="HQ37" s="22"/>
      <c r="HR37" s="22"/>
      <c r="HS37" s="22"/>
      <c r="HT37" s="22"/>
      <c r="HU37" s="22"/>
      <c r="HV37" s="22"/>
      <c r="HW37" s="22"/>
      <c r="HX37" s="22"/>
      <c r="HY37" s="22"/>
      <c r="HZ37" s="22"/>
      <c r="IA37" s="22"/>
      <c r="IB37" s="22"/>
      <c r="IC37" s="22"/>
      <c r="ID37" s="22"/>
      <c r="IE37" s="22"/>
      <c r="IF37" s="22"/>
      <c r="IG37" s="22"/>
      <c r="IH37" s="22"/>
      <c r="II37" s="22"/>
      <c r="IJ37" s="22"/>
      <c r="IK37" s="22"/>
      <c r="IL37" s="22"/>
      <c r="IM37" s="22"/>
      <c r="IN37" s="22"/>
      <c r="IO37" s="22"/>
      <c r="IP37" s="22"/>
      <c r="IQ37" s="22"/>
      <c r="IR37" s="22"/>
      <c r="IS37" s="22"/>
      <c r="IT37" s="22"/>
      <c r="IU37" s="22"/>
      <c r="IV37" s="22"/>
      <c r="IW37" s="22"/>
      <c r="IX37" s="22"/>
      <c r="IY37" s="22"/>
      <c r="IZ37" s="22"/>
      <c r="JA37" s="22"/>
      <c r="JB37" s="22"/>
      <c r="JC37" s="22"/>
      <c r="JD37" s="22"/>
      <c r="JE37" s="22"/>
      <c r="JF37" s="22"/>
      <c r="JG37" s="22"/>
      <c r="JH37" s="22"/>
      <c r="JI37" s="22"/>
      <c r="JJ37" s="22"/>
      <c r="JK37" s="22"/>
      <c r="JL37" s="22"/>
      <c r="JM37" s="22"/>
      <c r="JN37" s="22"/>
      <c r="JO37" s="22"/>
      <c r="JP37" s="22"/>
    </row>
    <row r="38" spans="1:276" s="28" customFormat="1" ht="27.95" customHeight="1" x14ac:dyDescent="0.15">
      <c r="A38" s="69" t="s">
        <v>37</v>
      </c>
      <c r="B38" s="45" t="s">
        <v>370</v>
      </c>
      <c r="C38" s="29" t="s">
        <v>108</v>
      </c>
      <c r="D38" s="51">
        <v>45000</v>
      </c>
      <c r="E38" s="51">
        <v>22500</v>
      </c>
      <c r="F38" s="30">
        <v>18427500</v>
      </c>
      <c r="G38" s="31">
        <f t="shared" si="0"/>
        <v>3685500</v>
      </c>
      <c r="H38" s="31">
        <f t="shared" si="1"/>
        <v>5528250</v>
      </c>
      <c r="I38" s="31">
        <f t="shared" si="2"/>
        <v>5528250</v>
      </c>
      <c r="J38" s="31">
        <f t="shared" si="3"/>
        <v>3685500</v>
      </c>
      <c r="K38" s="32" t="s">
        <v>111</v>
      </c>
      <c r="L38" s="72" t="s">
        <v>328</v>
      </c>
      <c r="M38" s="78" t="s">
        <v>329</v>
      </c>
      <c r="N38" s="28" t="s">
        <v>498</v>
      </c>
    </row>
    <row r="39" spans="1:276" s="28" customFormat="1" ht="27.95" customHeight="1" x14ac:dyDescent="0.15">
      <c r="A39" s="69" t="s">
        <v>37</v>
      </c>
      <c r="B39" s="46" t="s">
        <v>371</v>
      </c>
      <c r="C39" s="33" t="s">
        <v>57</v>
      </c>
      <c r="D39" s="51">
        <v>30000</v>
      </c>
      <c r="E39" s="51">
        <v>15000</v>
      </c>
      <c r="F39" s="34">
        <v>12285000</v>
      </c>
      <c r="G39" s="31">
        <f t="shared" si="0"/>
        <v>2457000</v>
      </c>
      <c r="H39" s="31">
        <f t="shared" si="1"/>
        <v>3685500</v>
      </c>
      <c r="I39" s="31">
        <f t="shared" si="2"/>
        <v>3685500</v>
      </c>
      <c r="J39" s="31">
        <f t="shared" si="3"/>
        <v>2457000</v>
      </c>
      <c r="K39" s="32" t="s">
        <v>111</v>
      </c>
      <c r="L39" s="72" t="s">
        <v>328</v>
      </c>
      <c r="M39" s="78" t="s">
        <v>329</v>
      </c>
    </row>
    <row r="40" spans="1:276" s="11" customFormat="1" ht="27.95" customHeight="1" x14ac:dyDescent="0.15">
      <c r="A40" s="69" t="s">
        <v>37</v>
      </c>
      <c r="B40" s="47" t="s">
        <v>162</v>
      </c>
      <c r="C40" s="35" t="s">
        <v>60</v>
      </c>
      <c r="D40" s="52">
        <v>50000</v>
      </c>
      <c r="E40" s="51">
        <v>17000</v>
      </c>
      <c r="F40" s="36">
        <v>20000000</v>
      </c>
      <c r="G40" s="31">
        <f t="shared" si="0"/>
        <v>4000000</v>
      </c>
      <c r="H40" s="31">
        <f t="shared" si="1"/>
        <v>6000000</v>
      </c>
      <c r="I40" s="31">
        <f t="shared" si="2"/>
        <v>6000000</v>
      </c>
      <c r="J40" s="31">
        <f t="shared" si="3"/>
        <v>4000000</v>
      </c>
      <c r="K40" s="32" t="s">
        <v>111</v>
      </c>
      <c r="L40" s="72" t="s">
        <v>328</v>
      </c>
      <c r="M40" s="78" t="s">
        <v>330</v>
      </c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21"/>
      <c r="AJ40" s="21"/>
      <c r="AK40" s="21"/>
      <c r="AL40" s="21"/>
      <c r="AM40" s="21"/>
      <c r="AN40" s="21"/>
      <c r="AO40" s="21"/>
      <c r="AP40" s="21"/>
      <c r="AQ40" s="21"/>
      <c r="AR40" s="21"/>
      <c r="AS40" s="21"/>
      <c r="AT40" s="21"/>
      <c r="AU40" s="21"/>
      <c r="AV40" s="21"/>
      <c r="AW40" s="21"/>
      <c r="AX40" s="21"/>
      <c r="AY40" s="21"/>
      <c r="AZ40" s="21"/>
      <c r="BA40" s="21"/>
      <c r="BB40" s="21"/>
      <c r="BC40" s="21"/>
      <c r="BD40" s="21"/>
      <c r="BE40" s="21"/>
      <c r="BF40" s="21"/>
      <c r="BG40" s="21"/>
      <c r="BH40" s="21"/>
      <c r="BI40" s="21"/>
      <c r="BJ40" s="21"/>
      <c r="BK40" s="21"/>
      <c r="BL40" s="21"/>
      <c r="BM40" s="21"/>
      <c r="BN40" s="21"/>
      <c r="BO40" s="21"/>
      <c r="BP40" s="21"/>
      <c r="BQ40" s="21"/>
      <c r="BR40" s="21"/>
      <c r="BS40" s="21"/>
      <c r="BT40" s="21"/>
      <c r="BU40" s="21"/>
      <c r="BV40" s="21"/>
      <c r="BW40" s="21"/>
      <c r="BX40" s="21"/>
      <c r="BY40" s="21"/>
      <c r="BZ40" s="21"/>
      <c r="CA40" s="21"/>
      <c r="CB40" s="21"/>
      <c r="CC40" s="21"/>
      <c r="CD40" s="21"/>
      <c r="CE40" s="21"/>
      <c r="CF40" s="21"/>
      <c r="CG40" s="21"/>
      <c r="CH40" s="21"/>
      <c r="CI40" s="21"/>
      <c r="CJ40" s="21"/>
      <c r="CK40" s="21"/>
      <c r="CL40" s="21"/>
      <c r="CM40" s="21"/>
      <c r="CN40" s="21"/>
      <c r="CO40" s="21"/>
      <c r="CP40" s="22"/>
      <c r="CQ40" s="22"/>
      <c r="CR40" s="22"/>
      <c r="CS40" s="22"/>
      <c r="CT40" s="22"/>
      <c r="CU40" s="22"/>
      <c r="CV40" s="22"/>
      <c r="CW40" s="22"/>
      <c r="CX40" s="22"/>
      <c r="CY40" s="22"/>
      <c r="CZ40" s="22"/>
      <c r="DA40" s="22"/>
      <c r="DB40" s="22"/>
      <c r="DC40" s="22"/>
      <c r="DD40" s="22"/>
      <c r="DE40" s="22"/>
      <c r="DF40" s="22"/>
      <c r="DG40" s="22"/>
      <c r="DH40" s="22"/>
      <c r="DI40" s="22"/>
      <c r="DJ40" s="22"/>
      <c r="DK40" s="22"/>
      <c r="DL40" s="22"/>
      <c r="DM40" s="22"/>
      <c r="DN40" s="22"/>
      <c r="DO40" s="22"/>
      <c r="DP40" s="22"/>
      <c r="DQ40" s="22"/>
      <c r="DR40" s="22"/>
      <c r="DS40" s="22"/>
      <c r="DT40" s="22"/>
      <c r="DU40" s="22"/>
      <c r="DV40" s="22"/>
      <c r="DW40" s="22"/>
      <c r="DX40" s="22"/>
      <c r="DY40" s="22"/>
      <c r="DZ40" s="22"/>
      <c r="EA40" s="22"/>
      <c r="EB40" s="22"/>
      <c r="EC40" s="22"/>
      <c r="ED40" s="22"/>
      <c r="EE40" s="22"/>
      <c r="EF40" s="22"/>
      <c r="EG40" s="22"/>
      <c r="EH40" s="22"/>
      <c r="EI40" s="22"/>
      <c r="EJ40" s="22"/>
      <c r="EK40" s="22"/>
      <c r="EL40" s="22"/>
      <c r="EM40" s="22"/>
      <c r="EN40" s="22"/>
      <c r="EO40" s="22"/>
      <c r="EP40" s="22"/>
      <c r="EQ40" s="22"/>
      <c r="ER40" s="22"/>
      <c r="ES40" s="22"/>
      <c r="ET40" s="22"/>
      <c r="EU40" s="22"/>
      <c r="EV40" s="22"/>
      <c r="EW40" s="22"/>
      <c r="EX40" s="22"/>
      <c r="EY40" s="22"/>
      <c r="EZ40" s="22"/>
      <c r="FA40" s="22"/>
      <c r="FB40" s="22"/>
      <c r="FC40" s="22"/>
      <c r="FD40" s="22"/>
      <c r="FE40" s="22"/>
      <c r="FF40" s="22"/>
      <c r="FG40" s="22"/>
      <c r="FH40" s="22"/>
      <c r="FI40" s="22"/>
      <c r="FJ40" s="22"/>
      <c r="FK40" s="22"/>
      <c r="FL40" s="22"/>
      <c r="FM40" s="22"/>
      <c r="FN40" s="22"/>
      <c r="FO40" s="22"/>
      <c r="FP40" s="22"/>
      <c r="FQ40" s="22"/>
      <c r="FR40" s="22"/>
      <c r="FS40" s="22"/>
      <c r="FT40" s="22"/>
      <c r="FU40" s="22"/>
      <c r="FV40" s="22"/>
      <c r="FW40" s="22"/>
      <c r="FX40" s="22"/>
      <c r="FY40" s="22"/>
      <c r="FZ40" s="22"/>
      <c r="GA40" s="22"/>
      <c r="GB40" s="22"/>
      <c r="GC40" s="22"/>
      <c r="GD40" s="22"/>
      <c r="GE40" s="22"/>
      <c r="GF40" s="22"/>
      <c r="GG40" s="22"/>
      <c r="GH40" s="22"/>
      <c r="GI40" s="22"/>
      <c r="GJ40" s="22"/>
      <c r="GK40" s="22"/>
      <c r="GL40" s="22"/>
      <c r="GM40" s="22"/>
      <c r="GN40" s="22"/>
      <c r="GO40" s="22"/>
      <c r="GP40" s="22"/>
      <c r="GQ40" s="22"/>
      <c r="GR40" s="22"/>
      <c r="GS40" s="22"/>
      <c r="GT40" s="22"/>
      <c r="GU40" s="22"/>
      <c r="GV40" s="22"/>
      <c r="GW40" s="22"/>
      <c r="GX40" s="22"/>
      <c r="GY40" s="22"/>
      <c r="GZ40" s="22"/>
      <c r="HA40" s="22"/>
      <c r="HB40" s="22"/>
      <c r="HC40" s="22"/>
      <c r="HD40" s="22"/>
      <c r="HE40" s="22"/>
      <c r="HF40" s="22"/>
      <c r="HG40" s="22"/>
      <c r="HH40" s="22"/>
      <c r="HI40" s="22"/>
      <c r="HJ40" s="22"/>
      <c r="HK40" s="22"/>
      <c r="HL40" s="22"/>
      <c r="HM40" s="22"/>
      <c r="HN40" s="22"/>
      <c r="HO40" s="22"/>
      <c r="HP40" s="22"/>
      <c r="HQ40" s="22"/>
      <c r="HR40" s="22"/>
      <c r="HS40" s="22"/>
      <c r="HT40" s="22"/>
      <c r="HU40" s="22"/>
      <c r="HV40" s="22"/>
      <c r="HW40" s="22"/>
      <c r="HX40" s="22"/>
      <c r="HY40" s="22"/>
      <c r="HZ40" s="22"/>
      <c r="IA40" s="22"/>
      <c r="IB40" s="22"/>
      <c r="IC40" s="22"/>
      <c r="ID40" s="22"/>
      <c r="IE40" s="22"/>
      <c r="IF40" s="22"/>
      <c r="IG40" s="22"/>
      <c r="IH40" s="22"/>
      <c r="II40" s="22"/>
      <c r="IJ40" s="22"/>
      <c r="IK40" s="22"/>
      <c r="IL40" s="22"/>
      <c r="IM40" s="22"/>
      <c r="IN40" s="22"/>
      <c r="IO40" s="22"/>
      <c r="IP40" s="22"/>
      <c r="IQ40" s="22"/>
      <c r="IR40" s="22"/>
      <c r="IS40" s="22"/>
      <c r="IT40" s="22"/>
      <c r="IU40" s="22"/>
      <c r="IV40" s="22"/>
      <c r="IW40" s="22"/>
      <c r="IX40" s="22"/>
      <c r="IY40" s="22"/>
      <c r="IZ40" s="22"/>
      <c r="JA40" s="22"/>
      <c r="JB40" s="22"/>
      <c r="JC40" s="22"/>
      <c r="JD40" s="22"/>
      <c r="JE40" s="22"/>
      <c r="JF40" s="22"/>
      <c r="JG40" s="22"/>
      <c r="JH40" s="22"/>
      <c r="JI40" s="22"/>
      <c r="JJ40" s="22"/>
      <c r="JK40" s="22"/>
      <c r="JL40" s="22"/>
      <c r="JM40" s="22"/>
      <c r="JN40" s="22"/>
      <c r="JO40" s="22"/>
      <c r="JP40" s="22"/>
    </row>
    <row r="41" spans="1:276" s="28" customFormat="1" ht="27.95" customHeight="1" x14ac:dyDescent="0.15">
      <c r="A41" s="69" t="s">
        <v>37</v>
      </c>
      <c r="B41" s="45" t="s">
        <v>174</v>
      </c>
      <c r="C41" s="29" t="s">
        <v>19</v>
      </c>
      <c r="D41" s="52">
        <v>20000</v>
      </c>
      <c r="E41" s="51">
        <v>17000</v>
      </c>
      <c r="F41" s="14">
        <v>20000000</v>
      </c>
      <c r="G41" s="31">
        <f t="shared" si="0"/>
        <v>4000000</v>
      </c>
      <c r="H41" s="31">
        <f t="shared" si="1"/>
        <v>6000000</v>
      </c>
      <c r="I41" s="31">
        <f t="shared" si="2"/>
        <v>6000000</v>
      </c>
      <c r="J41" s="31">
        <f t="shared" si="3"/>
        <v>4000000</v>
      </c>
      <c r="K41" s="32" t="s">
        <v>111</v>
      </c>
      <c r="L41" s="72" t="s">
        <v>328</v>
      </c>
      <c r="M41" s="78" t="s">
        <v>330</v>
      </c>
    </row>
    <row r="42" spans="1:276" s="28" customFormat="1" ht="27.95" customHeight="1" x14ac:dyDescent="0.15">
      <c r="A42" s="69" t="s">
        <v>37</v>
      </c>
      <c r="B42" s="48" t="s">
        <v>176</v>
      </c>
      <c r="C42" s="35" t="s">
        <v>177</v>
      </c>
      <c r="D42" s="52">
        <v>20000</v>
      </c>
      <c r="E42" s="51">
        <v>20000</v>
      </c>
      <c r="F42" s="14">
        <v>16380000</v>
      </c>
      <c r="G42" s="31">
        <f t="shared" si="0"/>
        <v>3276000</v>
      </c>
      <c r="H42" s="31">
        <f t="shared" si="1"/>
        <v>4914000</v>
      </c>
      <c r="I42" s="31">
        <f t="shared" si="2"/>
        <v>4914000</v>
      </c>
      <c r="J42" s="31">
        <f t="shared" si="3"/>
        <v>3276000</v>
      </c>
      <c r="K42" s="32" t="s">
        <v>111</v>
      </c>
      <c r="L42" s="72" t="s">
        <v>328</v>
      </c>
      <c r="M42" s="78" t="s">
        <v>329</v>
      </c>
    </row>
    <row r="43" spans="1:276" s="28" customFormat="1" ht="27.95" customHeight="1" x14ac:dyDescent="0.15">
      <c r="A43" s="69" t="s">
        <v>37</v>
      </c>
      <c r="B43" s="42" t="s">
        <v>341</v>
      </c>
      <c r="C43" s="41" t="s">
        <v>347</v>
      </c>
      <c r="D43" s="63">
        <v>110000</v>
      </c>
      <c r="E43" s="51">
        <v>24420</v>
      </c>
      <c r="F43" s="43">
        <v>20000000</v>
      </c>
      <c r="G43" s="31">
        <f t="shared" si="0"/>
        <v>4000000</v>
      </c>
      <c r="H43" s="31">
        <f t="shared" si="1"/>
        <v>6000000</v>
      </c>
      <c r="I43" s="31">
        <f t="shared" si="2"/>
        <v>6000000</v>
      </c>
      <c r="J43" s="31">
        <f t="shared" si="3"/>
        <v>4000000</v>
      </c>
      <c r="K43" s="32" t="s">
        <v>111</v>
      </c>
      <c r="L43" s="72" t="s">
        <v>328</v>
      </c>
      <c r="M43" s="78" t="s">
        <v>329</v>
      </c>
    </row>
    <row r="44" spans="1:276" s="28" customFormat="1" ht="27.95" customHeight="1" x14ac:dyDescent="0.15">
      <c r="A44" s="69" t="s">
        <v>37</v>
      </c>
      <c r="B44" s="110" t="s">
        <v>344</v>
      </c>
      <c r="C44" s="12" t="s">
        <v>105</v>
      </c>
      <c r="D44" s="53">
        <v>50000</v>
      </c>
      <c r="E44" s="51">
        <v>24420</v>
      </c>
      <c r="F44" s="38">
        <v>20000000</v>
      </c>
      <c r="G44" s="31">
        <f t="shared" si="0"/>
        <v>4000000</v>
      </c>
      <c r="H44" s="31">
        <f t="shared" si="1"/>
        <v>6000000</v>
      </c>
      <c r="I44" s="31">
        <f t="shared" si="2"/>
        <v>6000000</v>
      </c>
      <c r="J44" s="31">
        <f t="shared" si="3"/>
        <v>4000000</v>
      </c>
      <c r="K44" s="32" t="s">
        <v>111</v>
      </c>
      <c r="L44" s="72" t="s">
        <v>328</v>
      </c>
      <c r="M44" s="78" t="s">
        <v>329</v>
      </c>
      <c r="N44" s="28" t="s">
        <v>498</v>
      </c>
    </row>
    <row r="45" spans="1:276" s="28" customFormat="1" ht="27.95" customHeight="1" x14ac:dyDescent="0.15">
      <c r="A45" s="69" t="s">
        <v>37</v>
      </c>
      <c r="B45" s="110" t="s">
        <v>372</v>
      </c>
      <c r="C45" s="12" t="s">
        <v>373</v>
      </c>
      <c r="D45" s="53">
        <v>40000</v>
      </c>
      <c r="E45" s="51">
        <v>20000</v>
      </c>
      <c r="F45" s="38">
        <v>16380000</v>
      </c>
      <c r="G45" s="31">
        <f t="shared" si="0"/>
        <v>3276000</v>
      </c>
      <c r="H45" s="31">
        <f t="shared" si="1"/>
        <v>4914000</v>
      </c>
      <c r="I45" s="31">
        <f t="shared" si="2"/>
        <v>4914000</v>
      </c>
      <c r="J45" s="31">
        <f t="shared" si="3"/>
        <v>3276000</v>
      </c>
      <c r="K45" s="32" t="s">
        <v>111</v>
      </c>
      <c r="L45" s="72" t="s">
        <v>328</v>
      </c>
      <c r="M45" s="78" t="s">
        <v>330</v>
      </c>
    </row>
    <row r="46" spans="1:276" s="28" customFormat="1" ht="27.95" customHeight="1" x14ac:dyDescent="0.15">
      <c r="A46" s="69" t="s">
        <v>37</v>
      </c>
      <c r="B46" s="110" t="s">
        <v>374</v>
      </c>
      <c r="C46" s="12" t="s">
        <v>375</v>
      </c>
      <c r="D46" s="53">
        <v>20000</v>
      </c>
      <c r="E46" s="51">
        <v>21164</v>
      </c>
      <c r="F46" s="38">
        <v>20000000</v>
      </c>
      <c r="G46" s="31">
        <f t="shared" si="0"/>
        <v>4000000</v>
      </c>
      <c r="H46" s="31">
        <f t="shared" si="1"/>
        <v>6000000</v>
      </c>
      <c r="I46" s="31">
        <f t="shared" si="2"/>
        <v>6000000</v>
      </c>
      <c r="J46" s="31">
        <f t="shared" si="3"/>
        <v>4000000</v>
      </c>
      <c r="K46" s="32" t="s">
        <v>111</v>
      </c>
      <c r="L46" s="72" t="s">
        <v>328</v>
      </c>
      <c r="M46" s="78" t="s">
        <v>329</v>
      </c>
    </row>
    <row r="47" spans="1:276" s="28" customFormat="1" ht="27.95" customHeight="1" x14ac:dyDescent="0.15">
      <c r="A47" s="69" t="s">
        <v>37</v>
      </c>
      <c r="B47" s="110" t="s">
        <v>184</v>
      </c>
      <c r="C47" s="12" t="s">
        <v>34</v>
      </c>
      <c r="D47" s="53">
        <v>30000</v>
      </c>
      <c r="E47" s="51">
        <v>24420</v>
      </c>
      <c r="F47" s="38">
        <v>20000000</v>
      </c>
      <c r="G47" s="31">
        <f t="shared" si="0"/>
        <v>4000000</v>
      </c>
      <c r="H47" s="31">
        <f t="shared" si="1"/>
        <v>6000000</v>
      </c>
      <c r="I47" s="31">
        <f t="shared" si="2"/>
        <v>6000000</v>
      </c>
      <c r="J47" s="31">
        <f t="shared" si="3"/>
        <v>4000000</v>
      </c>
      <c r="K47" s="32" t="s">
        <v>111</v>
      </c>
      <c r="L47" s="72" t="s">
        <v>328</v>
      </c>
      <c r="M47" s="78" t="s">
        <v>329</v>
      </c>
    </row>
    <row r="48" spans="1:276" s="28" customFormat="1" ht="27.95" customHeight="1" x14ac:dyDescent="0.15">
      <c r="A48" s="69" t="s">
        <v>37</v>
      </c>
      <c r="B48" s="110" t="s">
        <v>376</v>
      </c>
      <c r="C48" s="12" t="s">
        <v>377</v>
      </c>
      <c r="D48" s="53">
        <v>150000</v>
      </c>
      <c r="E48" s="51">
        <v>24420</v>
      </c>
      <c r="F48" s="38">
        <v>20000000</v>
      </c>
      <c r="G48" s="31">
        <f t="shared" si="0"/>
        <v>4000000</v>
      </c>
      <c r="H48" s="31">
        <f t="shared" si="1"/>
        <v>6000000</v>
      </c>
      <c r="I48" s="31">
        <f t="shared" si="2"/>
        <v>6000000</v>
      </c>
      <c r="J48" s="31">
        <f t="shared" si="3"/>
        <v>4000000</v>
      </c>
      <c r="K48" s="32" t="s">
        <v>111</v>
      </c>
      <c r="L48" s="72" t="s">
        <v>328</v>
      </c>
      <c r="M48" s="78" t="s">
        <v>329</v>
      </c>
    </row>
    <row r="49" spans="1:14" s="28" customFormat="1" ht="27.95" customHeight="1" x14ac:dyDescent="0.15">
      <c r="A49" s="69" t="s">
        <v>37</v>
      </c>
      <c r="B49" s="110" t="s">
        <v>378</v>
      </c>
      <c r="C49" s="12" t="s">
        <v>379</v>
      </c>
      <c r="D49" s="53">
        <v>80000</v>
      </c>
      <c r="E49" s="51">
        <v>24420</v>
      </c>
      <c r="F49" s="38">
        <v>20000000</v>
      </c>
      <c r="G49" s="31">
        <f t="shared" si="0"/>
        <v>4000000</v>
      </c>
      <c r="H49" s="31">
        <f t="shared" si="1"/>
        <v>6000000</v>
      </c>
      <c r="I49" s="31">
        <f t="shared" si="2"/>
        <v>6000000</v>
      </c>
      <c r="J49" s="31">
        <f t="shared" si="3"/>
        <v>4000000</v>
      </c>
      <c r="K49" s="32" t="s">
        <v>111</v>
      </c>
      <c r="L49" s="72" t="s">
        <v>328</v>
      </c>
      <c r="M49" s="78" t="s">
        <v>329</v>
      </c>
    </row>
    <row r="50" spans="1:14" s="28" customFormat="1" ht="27.95" customHeight="1" x14ac:dyDescent="0.15">
      <c r="A50" s="69" t="s">
        <v>37</v>
      </c>
      <c r="B50" s="110" t="s">
        <v>164</v>
      </c>
      <c r="C50" s="12" t="s">
        <v>102</v>
      </c>
      <c r="D50" s="53">
        <v>40000</v>
      </c>
      <c r="E50" s="51">
        <v>17000</v>
      </c>
      <c r="F50" s="38">
        <v>20000000</v>
      </c>
      <c r="G50" s="31">
        <f t="shared" si="0"/>
        <v>4000000</v>
      </c>
      <c r="H50" s="31">
        <f t="shared" si="1"/>
        <v>6000000</v>
      </c>
      <c r="I50" s="31">
        <f t="shared" si="2"/>
        <v>6000000</v>
      </c>
      <c r="J50" s="31">
        <f t="shared" si="3"/>
        <v>4000000</v>
      </c>
      <c r="K50" s="32" t="s">
        <v>111</v>
      </c>
      <c r="L50" s="72" t="s">
        <v>328</v>
      </c>
      <c r="M50" s="78" t="s">
        <v>330</v>
      </c>
    </row>
    <row r="51" spans="1:14" s="28" customFormat="1" ht="27.95" customHeight="1" x14ac:dyDescent="0.15">
      <c r="A51" s="69" t="s">
        <v>37</v>
      </c>
      <c r="B51" s="110" t="s">
        <v>168</v>
      </c>
      <c r="C51" s="12" t="s">
        <v>61</v>
      </c>
      <c r="D51" s="53">
        <v>30000</v>
      </c>
      <c r="E51" s="51">
        <v>17000</v>
      </c>
      <c r="F51" s="38">
        <v>20000000</v>
      </c>
      <c r="G51" s="31">
        <f t="shared" si="0"/>
        <v>4000000</v>
      </c>
      <c r="H51" s="31">
        <f t="shared" si="1"/>
        <v>6000000</v>
      </c>
      <c r="I51" s="31">
        <f t="shared" si="2"/>
        <v>6000000</v>
      </c>
      <c r="J51" s="31">
        <f t="shared" si="3"/>
        <v>4000000</v>
      </c>
      <c r="K51" s="32" t="s">
        <v>111</v>
      </c>
      <c r="L51" s="72" t="s">
        <v>328</v>
      </c>
      <c r="M51" s="78" t="s">
        <v>330</v>
      </c>
    </row>
    <row r="52" spans="1:14" s="28" customFormat="1" ht="27.95" customHeight="1" x14ac:dyDescent="0.15">
      <c r="A52" s="69" t="s">
        <v>37</v>
      </c>
      <c r="B52" s="110" t="s">
        <v>173</v>
      </c>
      <c r="C52" s="12" t="s">
        <v>122</v>
      </c>
      <c r="D52" s="53">
        <v>10000</v>
      </c>
      <c r="E52" s="51">
        <v>10000</v>
      </c>
      <c r="F52" s="38">
        <v>10920000</v>
      </c>
      <c r="G52" s="31">
        <f t="shared" si="0"/>
        <v>2184000</v>
      </c>
      <c r="H52" s="31">
        <f t="shared" si="1"/>
        <v>3276000</v>
      </c>
      <c r="I52" s="31">
        <f t="shared" si="2"/>
        <v>3276000</v>
      </c>
      <c r="J52" s="31">
        <f t="shared" si="3"/>
        <v>2184000</v>
      </c>
      <c r="K52" s="32" t="s">
        <v>111</v>
      </c>
      <c r="L52" s="72" t="s">
        <v>328</v>
      </c>
      <c r="M52" s="78" t="s">
        <v>330</v>
      </c>
    </row>
    <row r="53" spans="1:14" s="28" customFormat="1" ht="27.95" customHeight="1" x14ac:dyDescent="0.15">
      <c r="A53" s="69" t="s">
        <v>37</v>
      </c>
      <c r="B53" s="110" t="s">
        <v>178</v>
      </c>
      <c r="C53" s="12" t="s">
        <v>129</v>
      </c>
      <c r="D53" s="53">
        <v>50000</v>
      </c>
      <c r="E53" s="51">
        <v>24420</v>
      </c>
      <c r="F53" s="38">
        <v>20000000</v>
      </c>
      <c r="G53" s="31">
        <f t="shared" si="0"/>
        <v>4000000</v>
      </c>
      <c r="H53" s="31">
        <f t="shared" si="1"/>
        <v>6000000</v>
      </c>
      <c r="I53" s="31">
        <f t="shared" si="2"/>
        <v>6000000</v>
      </c>
      <c r="J53" s="31">
        <f t="shared" si="3"/>
        <v>4000000</v>
      </c>
      <c r="K53" s="32" t="s">
        <v>111</v>
      </c>
      <c r="L53" s="72" t="s">
        <v>328</v>
      </c>
      <c r="M53" s="78" t="s">
        <v>329</v>
      </c>
    </row>
    <row r="54" spans="1:14" s="28" customFormat="1" ht="27.95" customHeight="1" x14ac:dyDescent="0.15">
      <c r="A54" s="69" t="s">
        <v>37</v>
      </c>
      <c r="B54" s="110" t="s">
        <v>165</v>
      </c>
      <c r="C54" s="12" t="s">
        <v>166</v>
      </c>
      <c r="D54" s="53">
        <v>20000</v>
      </c>
      <c r="E54" s="51">
        <v>20000</v>
      </c>
      <c r="F54" s="38">
        <v>16380000</v>
      </c>
      <c r="G54" s="31">
        <f t="shared" si="0"/>
        <v>3276000</v>
      </c>
      <c r="H54" s="31">
        <f t="shared" si="1"/>
        <v>4914000</v>
      </c>
      <c r="I54" s="31">
        <f t="shared" si="2"/>
        <v>4914000</v>
      </c>
      <c r="J54" s="31">
        <f t="shared" si="3"/>
        <v>3276000</v>
      </c>
      <c r="K54" s="32" t="s">
        <v>111</v>
      </c>
      <c r="L54" s="72" t="s">
        <v>328</v>
      </c>
      <c r="M54" s="78" t="s">
        <v>329</v>
      </c>
    </row>
    <row r="55" spans="1:14" s="28" customFormat="1" ht="27.95" customHeight="1" x14ac:dyDescent="0.15">
      <c r="A55" s="69" t="s">
        <v>37</v>
      </c>
      <c r="B55" s="110" t="s">
        <v>380</v>
      </c>
      <c r="C55" s="12" t="s">
        <v>381</v>
      </c>
      <c r="D55" s="53">
        <v>35000</v>
      </c>
      <c r="E55" s="51">
        <v>17500</v>
      </c>
      <c r="F55" s="38">
        <v>14332500</v>
      </c>
      <c r="G55" s="31">
        <f t="shared" si="0"/>
        <v>2866500</v>
      </c>
      <c r="H55" s="31">
        <f t="shared" si="1"/>
        <v>4299750</v>
      </c>
      <c r="I55" s="31">
        <f t="shared" si="2"/>
        <v>4299750</v>
      </c>
      <c r="J55" s="31">
        <f t="shared" si="3"/>
        <v>2866500</v>
      </c>
      <c r="K55" s="32" t="s">
        <v>111</v>
      </c>
      <c r="L55" s="72" t="s">
        <v>328</v>
      </c>
      <c r="M55" s="78" t="s">
        <v>329</v>
      </c>
    </row>
    <row r="56" spans="1:14" s="28" customFormat="1" ht="27.95" customHeight="1" x14ac:dyDescent="0.15">
      <c r="A56" s="69" t="s">
        <v>37</v>
      </c>
      <c r="B56" s="110" t="s">
        <v>382</v>
      </c>
      <c r="C56" s="12" t="s">
        <v>383</v>
      </c>
      <c r="D56" s="53">
        <v>40000</v>
      </c>
      <c r="E56" s="51">
        <v>20000</v>
      </c>
      <c r="F56" s="38">
        <v>16380000</v>
      </c>
      <c r="G56" s="31">
        <f t="shared" si="0"/>
        <v>3276000</v>
      </c>
      <c r="H56" s="31">
        <f t="shared" si="1"/>
        <v>4914000</v>
      </c>
      <c r="I56" s="31">
        <f t="shared" si="2"/>
        <v>4914000</v>
      </c>
      <c r="J56" s="31">
        <f t="shared" si="3"/>
        <v>3276000</v>
      </c>
      <c r="K56" s="32" t="s">
        <v>111</v>
      </c>
      <c r="L56" s="72" t="s">
        <v>328</v>
      </c>
      <c r="M56" s="78" t="s">
        <v>329</v>
      </c>
    </row>
    <row r="57" spans="1:14" s="28" customFormat="1" ht="27.95" customHeight="1" x14ac:dyDescent="0.15">
      <c r="A57" s="69" t="s">
        <v>37</v>
      </c>
      <c r="B57" s="110" t="s">
        <v>366</v>
      </c>
      <c r="C57" s="12" t="s">
        <v>384</v>
      </c>
      <c r="D57" s="53">
        <v>70000</v>
      </c>
      <c r="E57" s="51">
        <v>24420</v>
      </c>
      <c r="F57" s="38">
        <v>20000000</v>
      </c>
      <c r="G57" s="31">
        <f t="shared" si="0"/>
        <v>4000000</v>
      </c>
      <c r="H57" s="31">
        <f t="shared" si="1"/>
        <v>6000000</v>
      </c>
      <c r="I57" s="31">
        <f t="shared" si="2"/>
        <v>6000000</v>
      </c>
      <c r="J57" s="31">
        <f t="shared" si="3"/>
        <v>4000000</v>
      </c>
      <c r="K57" s="32" t="s">
        <v>111</v>
      </c>
      <c r="L57" s="72" t="s">
        <v>328</v>
      </c>
      <c r="M57" s="78" t="s">
        <v>329</v>
      </c>
    </row>
    <row r="58" spans="1:14" s="28" customFormat="1" ht="27.95" customHeight="1" x14ac:dyDescent="0.15">
      <c r="A58" s="69" t="s">
        <v>37</v>
      </c>
      <c r="B58" s="110" t="s">
        <v>385</v>
      </c>
      <c r="C58" s="12" t="s">
        <v>386</v>
      </c>
      <c r="D58" s="53">
        <v>70000</v>
      </c>
      <c r="E58" s="51">
        <v>24420</v>
      </c>
      <c r="F58" s="38">
        <v>20000000</v>
      </c>
      <c r="G58" s="31">
        <f t="shared" si="0"/>
        <v>4000000</v>
      </c>
      <c r="H58" s="31">
        <f t="shared" si="1"/>
        <v>6000000</v>
      </c>
      <c r="I58" s="31">
        <f t="shared" si="2"/>
        <v>6000000</v>
      </c>
      <c r="J58" s="31">
        <f t="shared" si="3"/>
        <v>4000000</v>
      </c>
      <c r="K58" s="32" t="s">
        <v>111</v>
      </c>
      <c r="L58" s="72" t="s">
        <v>328</v>
      </c>
      <c r="M58" s="78" t="s">
        <v>329</v>
      </c>
    </row>
    <row r="59" spans="1:14" s="28" customFormat="1" ht="27.95" customHeight="1" x14ac:dyDescent="0.15">
      <c r="A59" s="69" t="s">
        <v>37</v>
      </c>
      <c r="B59" s="110" t="s">
        <v>160</v>
      </c>
      <c r="C59" s="12" t="s">
        <v>161</v>
      </c>
      <c r="D59" s="53">
        <v>50000</v>
      </c>
      <c r="E59" s="51">
        <v>17000</v>
      </c>
      <c r="F59" s="38">
        <v>20000000</v>
      </c>
      <c r="G59" s="31">
        <f t="shared" si="0"/>
        <v>4000000</v>
      </c>
      <c r="H59" s="31">
        <f t="shared" si="1"/>
        <v>6000000</v>
      </c>
      <c r="I59" s="31">
        <f t="shared" si="2"/>
        <v>6000000</v>
      </c>
      <c r="J59" s="31">
        <f t="shared" ref="J59:J83" si="4">F59*0.2</f>
        <v>4000000</v>
      </c>
      <c r="K59" s="32" t="s">
        <v>111</v>
      </c>
      <c r="L59" s="72" t="s">
        <v>328</v>
      </c>
      <c r="M59" s="78" t="s">
        <v>330</v>
      </c>
    </row>
    <row r="60" spans="1:14" s="28" customFormat="1" ht="27.95" customHeight="1" x14ac:dyDescent="0.15">
      <c r="A60" s="69" t="s">
        <v>37</v>
      </c>
      <c r="B60" s="110" t="s">
        <v>167</v>
      </c>
      <c r="C60" s="12" t="s">
        <v>22</v>
      </c>
      <c r="D60" s="53">
        <v>20000</v>
      </c>
      <c r="E60" s="51">
        <v>17000</v>
      </c>
      <c r="F60" s="38">
        <v>20000000</v>
      </c>
      <c r="G60" s="31">
        <f t="shared" si="0"/>
        <v>4000000</v>
      </c>
      <c r="H60" s="31">
        <f t="shared" si="1"/>
        <v>6000000</v>
      </c>
      <c r="I60" s="31">
        <f t="shared" si="2"/>
        <v>6000000</v>
      </c>
      <c r="J60" s="31">
        <f t="shared" si="4"/>
        <v>4000000</v>
      </c>
      <c r="K60" s="32" t="s">
        <v>111</v>
      </c>
      <c r="L60" s="72" t="s">
        <v>328</v>
      </c>
      <c r="M60" s="78" t="s">
        <v>330</v>
      </c>
    </row>
    <row r="61" spans="1:14" s="28" customFormat="1" ht="27.95" customHeight="1" x14ac:dyDescent="0.15">
      <c r="A61" s="69" t="s">
        <v>37</v>
      </c>
      <c r="B61" s="110" t="s">
        <v>179</v>
      </c>
      <c r="C61" s="12" t="s">
        <v>180</v>
      </c>
      <c r="D61" s="53">
        <v>22000</v>
      </c>
      <c r="E61" s="51">
        <v>21165</v>
      </c>
      <c r="F61" s="38">
        <v>20000000</v>
      </c>
      <c r="G61" s="31">
        <f t="shared" si="0"/>
        <v>4000000</v>
      </c>
      <c r="H61" s="31">
        <f t="shared" si="1"/>
        <v>6000000</v>
      </c>
      <c r="I61" s="31">
        <f t="shared" si="2"/>
        <v>6000000</v>
      </c>
      <c r="J61" s="31">
        <f t="shared" si="4"/>
        <v>4000000</v>
      </c>
      <c r="K61" s="32" t="s">
        <v>111</v>
      </c>
      <c r="L61" s="72" t="s">
        <v>328</v>
      </c>
      <c r="M61" s="78" t="s">
        <v>329</v>
      </c>
      <c r="N61" s="28" t="s">
        <v>478</v>
      </c>
    </row>
    <row r="62" spans="1:14" s="28" customFormat="1" ht="27.95" customHeight="1" x14ac:dyDescent="0.15">
      <c r="A62" s="69" t="s">
        <v>37</v>
      </c>
      <c r="B62" s="110" t="s">
        <v>181</v>
      </c>
      <c r="C62" s="12" t="s">
        <v>27</v>
      </c>
      <c r="D62" s="53">
        <v>30000</v>
      </c>
      <c r="E62" s="51">
        <v>7216</v>
      </c>
      <c r="F62" s="38">
        <v>20000000</v>
      </c>
      <c r="G62" s="31">
        <f t="shared" si="0"/>
        <v>4000000</v>
      </c>
      <c r="H62" s="31">
        <f t="shared" si="1"/>
        <v>6000000</v>
      </c>
      <c r="I62" s="31">
        <f t="shared" si="2"/>
        <v>6000000</v>
      </c>
      <c r="J62" s="31">
        <f t="shared" si="4"/>
        <v>4000000</v>
      </c>
      <c r="K62" s="32" t="s">
        <v>111</v>
      </c>
      <c r="L62" s="72" t="s">
        <v>328</v>
      </c>
      <c r="M62" s="78" t="s">
        <v>330</v>
      </c>
      <c r="N62" s="28" t="s">
        <v>479</v>
      </c>
    </row>
    <row r="63" spans="1:14" s="28" customFormat="1" ht="27.95" customHeight="1" x14ac:dyDescent="0.15">
      <c r="A63" s="69" t="s">
        <v>37</v>
      </c>
      <c r="B63" s="110" t="s">
        <v>182</v>
      </c>
      <c r="C63" s="12" t="s">
        <v>183</v>
      </c>
      <c r="D63" s="53">
        <v>40000</v>
      </c>
      <c r="E63" s="51">
        <v>24420</v>
      </c>
      <c r="F63" s="38">
        <v>20000000</v>
      </c>
      <c r="G63" s="31">
        <f t="shared" si="0"/>
        <v>4000000</v>
      </c>
      <c r="H63" s="31">
        <f t="shared" si="1"/>
        <v>6000000</v>
      </c>
      <c r="I63" s="31">
        <f t="shared" si="2"/>
        <v>6000000</v>
      </c>
      <c r="J63" s="31">
        <f t="shared" si="4"/>
        <v>4000000</v>
      </c>
      <c r="K63" s="32" t="s">
        <v>111</v>
      </c>
      <c r="L63" s="72" t="s">
        <v>328</v>
      </c>
      <c r="M63" s="78" t="s">
        <v>329</v>
      </c>
    </row>
    <row r="64" spans="1:14" s="28" customFormat="1" ht="27.95" customHeight="1" x14ac:dyDescent="0.15">
      <c r="A64" s="69" t="s">
        <v>37</v>
      </c>
      <c r="B64" s="110" t="s">
        <v>185</v>
      </c>
      <c r="C64" s="12" t="s">
        <v>186</v>
      </c>
      <c r="D64" s="53">
        <v>20000</v>
      </c>
      <c r="E64" s="51">
        <v>20000</v>
      </c>
      <c r="F64" s="38">
        <v>16380000</v>
      </c>
      <c r="G64" s="31">
        <f t="shared" si="0"/>
        <v>3276000</v>
      </c>
      <c r="H64" s="31">
        <f t="shared" si="1"/>
        <v>4914000</v>
      </c>
      <c r="I64" s="31">
        <f t="shared" si="2"/>
        <v>4914000</v>
      </c>
      <c r="J64" s="31">
        <f t="shared" si="4"/>
        <v>3276000</v>
      </c>
      <c r="K64" s="32" t="s">
        <v>111</v>
      </c>
      <c r="L64" s="72" t="s">
        <v>328</v>
      </c>
      <c r="M64" s="78" t="s">
        <v>329</v>
      </c>
    </row>
    <row r="65" spans="1:14" s="28" customFormat="1" ht="27.95" customHeight="1" x14ac:dyDescent="0.15">
      <c r="A65" s="69" t="s">
        <v>37</v>
      </c>
      <c r="B65" s="110" t="s">
        <v>387</v>
      </c>
      <c r="C65" s="12" t="s">
        <v>56</v>
      </c>
      <c r="D65" s="53">
        <v>60000</v>
      </c>
      <c r="E65" s="51">
        <v>24420</v>
      </c>
      <c r="F65" s="38">
        <v>20000000</v>
      </c>
      <c r="G65" s="31">
        <f t="shared" si="0"/>
        <v>4000000</v>
      </c>
      <c r="H65" s="31">
        <f t="shared" si="1"/>
        <v>6000000</v>
      </c>
      <c r="I65" s="31">
        <f t="shared" si="2"/>
        <v>6000000</v>
      </c>
      <c r="J65" s="31">
        <f t="shared" si="4"/>
        <v>4000000</v>
      </c>
      <c r="K65" s="32" t="s">
        <v>111</v>
      </c>
      <c r="L65" s="72" t="s">
        <v>328</v>
      </c>
      <c r="M65" s="78" t="s">
        <v>329</v>
      </c>
    </row>
    <row r="66" spans="1:14" s="28" customFormat="1" ht="27.95" customHeight="1" x14ac:dyDescent="0.15">
      <c r="A66" s="69" t="s">
        <v>37</v>
      </c>
      <c r="B66" s="110" t="s">
        <v>388</v>
      </c>
      <c r="C66" s="12" t="s">
        <v>389</v>
      </c>
      <c r="D66" s="53">
        <v>125000</v>
      </c>
      <c r="E66" s="51">
        <v>24420</v>
      </c>
      <c r="F66" s="38">
        <v>20000000</v>
      </c>
      <c r="G66" s="31">
        <f t="shared" si="0"/>
        <v>4000000</v>
      </c>
      <c r="H66" s="31">
        <f t="shared" si="1"/>
        <v>6000000</v>
      </c>
      <c r="I66" s="31">
        <f t="shared" si="2"/>
        <v>6000000</v>
      </c>
      <c r="J66" s="31">
        <f t="shared" si="4"/>
        <v>4000000</v>
      </c>
      <c r="K66" s="32" t="s">
        <v>111</v>
      </c>
      <c r="L66" s="72" t="s">
        <v>328</v>
      </c>
      <c r="M66" s="78" t="s">
        <v>329</v>
      </c>
    </row>
    <row r="67" spans="1:14" s="28" customFormat="1" ht="27.95" customHeight="1" x14ac:dyDescent="0.15">
      <c r="A67" s="69" t="s">
        <v>37</v>
      </c>
      <c r="B67" s="110" t="s">
        <v>175</v>
      </c>
      <c r="C67" s="12" t="s">
        <v>32</v>
      </c>
      <c r="D67" s="53">
        <v>40000</v>
      </c>
      <c r="E67" s="51">
        <v>17000</v>
      </c>
      <c r="F67" s="38">
        <v>20000000</v>
      </c>
      <c r="G67" s="31">
        <f t="shared" si="0"/>
        <v>4000000</v>
      </c>
      <c r="H67" s="31">
        <f t="shared" si="1"/>
        <v>6000000</v>
      </c>
      <c r="I67" s="31">
        <f t="shared" si="2"/>
        <v>6000000</v>
      </c>
      <c r="J67" s="31">
        <f t="shared" si="4"/>
        <v>4000000</v>
      </c>
      <c r="K67" s="32" t="s">
        <v>111</v>
      </c>
      <c r="L67" s="72" t="s">
        <v>328</v>
      </c>
      <c r="M67" s="78" t="s">
        <v>330</v>
      </c>
    </row>
    <row r="68" spans="1:14" s="28" customFormat="1" ht="27.95" customHeight="1" x14ac:dyDescent="0.15">
      <c r="A68" s="69" t="s">
        <v>37</v>
      </c>
      <c r="B68" s="110" t="s">
        <v>366</v>
      </c>
      <c r="C68" s="12" t="s">
        <v>390</v>
      </c>
      <c r="D68" s="53">
        <v>70000</v>
      </c>
      <c r="E68" s="51">
        <v>24420</v>
      </c>
      <c r="F68" s="38">
        <v>20000000</v>
      </c>
      <c r="G68" s="31">
        <f t="shared" si="0"/>
        <v>4000000</v>
      </c>
      <c r="H68" s="31">
        <f t="shared" si="1"/>
        <v>6000000</v>
      </c>
      <c r="I68" s="31">
        <f t="shared" si="2"/>
        <v>6000000</v>
      </c>
      <c r="J68" s="31">
        <f t="shared" si="4"/>
        <v>4000000</v>
      </c>
      <c r="K68" s="32" t="s">
        <v>111</v>
      </c>
      <c r="L68" s="72" t="s">
        <v>328</v>
      </c>
      <c r="M68" s="78" t="s">
        <v>329</v>
      </c>
    </row>
    <row r="69" spans="1:14" s="28" customFormat="1" ht="27.95" customHeight="1" x14ac:dyDescent="0.15">
      <c r="A69" s="69" t="s">
        <v>37</v>
      </c>
      <c r="B69" s="110" t="s">
        <v>163</v>
      </c>
      <c r="C69" s="12" t="s">
        <v>28</v>
      </c>
      <c r="D69" s="53">
        <v>70000</v>
      </c>
      <c r="E69" s="51">
        <v>17000</v>
      </c>
      <c r="F69" s="38">
        <v>20000000</v>
      </c>
      <c r="G69" s="31">
        <f t="shared" si="0"/>
        <v>4000000</v>
      </c>
      <c r="H69" s="31">
        <f t="shared" si="1"/>
        <v>6000000</v>
      </c>
      <c r="I69" s="31">
        <f t="shared" si="2"/>
        <v>6000000</v>
      </c>
      <c r="J69" s="31">
        <f t="shared" si="4"/>
        <v>4000000</v>
      </c>
      <c r="K69" s="32" t="s">
        <v>111</v>
      </c>
      <c r="L69" s="72" t="s">
        <v>328</v>
      </c>
      <c r="M69" s="78" t="s">
        <v>330</v>
      </c>
    </row>
    <row r="70" spans="1:14" s="28" customFormat="1" ht="27.95" customHeight="1" x14ac:dyDescent="0.15">
      <c r="A70" s="69" t="s">
        <v>37</v>
      </c>
      <c r="B70" s="110" t="s">
        <v>156</v>
      </c>
      <c r="C70" s="12" t="s">
        <v>157</v>
      </c>
      <c r="D70" s="53">
        <v>30000</v>
      </c>
      <c r="E70" s="51">
        <v>24420</v>
      </c>
      <c r="F70" s="38">
        <v>20000000</v>
      </c>
      <c r="G70" s="31">
        <f t="shared" si="0"/>
        <v>4000000</v>
      </c>
      <c r="H70" s="31">
        <f t="shared" si="1"/>
        <v>6000000</v>
      </c>
      <c r="I70" s="31">
        <f t="shared" si="2"/>
        <v>6000000</v>
      </c>
      <c r="J70" s="31">
        <f t="shared" si="4"/>
        <v>4000000</v>
      </c>
      <c r="K70" s="32" t="s">
        <v>111</v>
      </c>
      <c r="L70" s="72" t="s">
        <v>328</v>
      </c>
      <c r="M70" s="78" t="s">
        <v>329</v>
      </c>
    </row>
    <row r="71" spans="1:14" s="28" customFormat="1" ht="27.95" customHeight="1" x14ac:dyDescent="0.15">
      <c r="A71" s="69" t="s">
        <v>37</v>
      </c>
      <c r="B71" s="110" t="s">
        <v>391</v>
      </c>
      <c r="C71" s="12" t="s">
        <v>392</v>
      </c>
      <c r="D71" s="53">
        <v>70000</v>
      </c>
      <c r="E71" s="51">
        <v>24420</v>
      </c>
      <c r="F71" s="38">
        <v>20000000</v>
      </c>
      <c r="G71" s="31">
        <f t="shared" si="0"/>
        <v>4000000</v>
      </c>
      <c r="H71" s="31">
        <f t="shared" si="1"/>
        <v>6000000</v>
      </c>
      <c r="I71" s="31">
        <f t="shared" si="2"/>
        <v>6000000</v>
      </c>
      <c r="J71" s="31">
        <f t="shared" si="4"/>
        <v>4000000</v>
      </c>
      <c r="K71" s="32" t="s">
        <v>111</v>
      </c>
      <c r="L71" s="72" t="s">
        <v>328</v>
      </c>
      <c r="M71" s="78" t="s">
        <v>329</v>
      </c>
    </row>
    <row r="72" spans="1:14" s="86" customFormat="1" ht="27.95" customHeight="1" x14ac:dyDescent="0.15">
      <c r="A72" s="69" t="s">
        <v>37</v>
      </c>
      <c r="B72" s="110" t="s">
        <v>153</v>
      </c>
      <c r="C72" s="12" t="s">
        <v>131</v>
      </c>
      <c r="D72" s="53">
        <v>20000</v>
      </c>
      <c r="E72" s="51">
        <v>17000</v>
      </c>
      <c r="F72" s="38">
        <v>20000000</v>
      </c>
      <c r="G72" s="31">
        <f t="shared" si="0"/>
        <v>4000000</v>
      </c>
      <c r="H72" s="31">
        <f t="shared" si="1"/>
        <v>6000000</v>
      </c>
      <c r="I72" s="31">
        <f t="shared" si="2"/>
        <v>6000000</v>
      </c>
      <c r="J72" s="31">
        <f t="shared" si="4"/>
        <v>4000000</v>
      </c>
      <c r="K72" s="32" t="s">
        <v>111</v>
      </c>
      <c r="L72" s="72" t="s">
        <v>328</v>
      </c>
      <c r="M72" s="78" t="s">
        <v>330</v>
      </c>
    </row>
    <row r="73" spans="1:14" s="28" customFormat="1" ht="27.95" customHeight="1" x14ac:dyDescent="0.15">
      <c r="A73" s="69" t="s">
        <v>37</v>
      </c>
      <c r="B73" s="110" t="s">
        <v>393</v>
      </c>
      <c r="C73" s="12" t="s">
        <v>394</v>
      </c>
      <c r="D73" s="53">
        <v>20000</v>
      </c>
      <c r="E73" s="51">
        <v>20000</v>
      </c>
      <c r="F73" s="38">
        <v>12600000</v>
      </c>
      <c r="G73" s="31">
        <f t="shared" si="0"/>
        <v>2520000</v>
      </c>
      <c r="H73" s="31">
        <f t="shared" si="1"/>
        <v>3780000</v>
      </c>
      <c r="I73" s="31">
        <f t="shared" si="2"/>
        <v>3780000</v>
      </c>
      <c r="J73" s="31">
        <f t="shared" si="4"/>
        <v>2520000</v>
      </c>
      <c r="K73" s="32" t="s">
        <v>111</v>
      </c>
      <c r="L73" s="72" t="s">
        <v>328</v>
      </c>
      <c r="M73" s="78" t="s">
        <v>329</v>
      </c>
    </row>
    <row r="74" spans="1:14" s="28" customFormat="1" ht="27.95" customHeight="1" x14ac:dyDescent="0.15">
      <c r="A74" s="69" t="s">
        <v>37</v>
      </c>
      <c r="B74" s="110" t="s">
        <v>156</v>
      </c>
      <c r="C74" s="12" t="s">
        <v>157</v>
      </c>
      <c r="D74" s="53">
        <v>30000</v>
      </c>
      <c r="E74" s="51"/>
      <c r="F74" s="49">
        <f t="shared" ref="F74:F83" si="5">E74*0.2</f>
        <v>0</v>
      </c>
      <c r="G74" s="31">
        <f t="shared" si="0"/>
        <v>0</v>
      </c>
      <c r="H74" s="31">
        <f t="shared" si="1"/>
        <v>0</v>
      </c>
      <c r="I74" s="31">
        <f t="shared" si="2"/>
        <v>0</v>
      </c>
      <c r="J74" s="31">
        <f t="shared" si="4"/>
        <v>0</v>
      </c>
      <c r="K74" s="32" t="s">
        <v>84</v>
      </c>
      <c r="L74" s="72" t="s">
        <v>472</v>
      </c>
      <c r="M74" s="78" t="s">
        <v>329</v>
      </c>
      <c r="N74" s="28" t="s">
        <v>470</v>
      </c>
    </row>
    <row r="75" spans="1:14" s="28" customFormat="1" ht="27.95" customHeight="1" x14ac:dyDescent="0.15">
      <c r="A75" s="69" t="s">
        <v>37</v>
      </c>
      <c r="B75" s="110" t="s">
        <v>184</v>
      </c>
      <c r="C75" s="12" t="s">
        <v>34</v>
      </c>
      <c r="D75" s="53">
        <v>30000</v>
      </c>
      <c r="E75" s="51"/>
      <c r="F75" s="49">
        <f t="shared" si="5"/>
        <v>0</v>
      </c>
      <c r="G75" s="49">
        <f t="shared" ref="G75:G82" si="6">E75*0.3</f>
        <v>0</v>
      </c>
      <c r="H75" s="49">
        <f t="shared" ref="H75:H82" si="7">E75*0.3</f>
        <v>0</v>
      </c>
      <c r="I75" s="49">
        <f t="shared" ref="I75:I82" si="8">E75*0.2</f>
        <v>0</v>
      </c>
      <c r="J75" s="49">
        <f t="shared" si="4"/>
        <v>0</v>
      </c>
      <c r="K75" s="87" t="s">
        <v>84</v>
      </c>
      <c r="L75" s="62" t="s">
        <v>449</v>
      </c>
      <c r="M75" s="78" t="s">
        <v>330</v>
      </c>
    </row>
    <row r="76" spans="1:14" s="28" customFormat="1" ht="27.95" customHeight="1" x14ac:dyDescent="0.15">
      <c r="A76" s="69" t="s">
        <v>37</v>
      </c>
      <c r="B76" s="110" t="s">
        <v>388</v>
      </c>
      <c r="C76" s="12" t="s">
        <v>389</v>
      </c>
      <c r="D76" s="53">
        <v>10000</v>
      </c>
      <c r="E76" s="51"/>
      <c r="F76" s="49">
        <f t="shared" si="5"/>
        <v>0</v>
      </c>
      <c r="G76" s="49">
        <f t="shared" si="6"/>
        <v>0</v>
      </c>
      <c r="H76" s="49">
        <f t="shared" si="7"/>
        <v>0</v>
      </c>
      <c r="I76" s="49">
        <f t="shared" si="8"/>
        <v>0</v>
      </c>
      <c r="J76" s="49">
        <f t="shared" si="4"/>
        <v>0</v>
      </c>
      <c r="K76" s="87" t="s">
        <v>84</v>
      </c>
      <c r="L76" s="62" t="s">
        <v>449</v>
      </c>
      <c r="M76" s="78" t="s">
        <v>395</v>
      </c>
    </row>
    <row r="77" spans="1:14" s="90" customFormat="1" ht="27.95" customHeight="1" x14ac:dyDescent="0.15">
      <c r="A77" s="69" t="s">
        <v>37</v>
      </c>
      <c r="B77" s="45" t="s">
        <v>349</v>
      </c>
      <c r="C77" s="29" t="s">
        <v>351</v>
      </c>
      <c r="D77" s="88">
        <v>90000</v>
      </c>
      <c r="E77" s="88"/>
      <c r="F77" s="49">
        <f t="shared" si="5"/>
        <v>0</v>
      </c>
      <c r="G77" s="49">
        <f t="shared" si="6"/>
        <v>0</v>
      </c>
      <c r="H77" s="49">
        <f t="shared" si="7"/>
        <v>0</v>
      </c>
      <c r="I77" s="49">
        <f t="shared" si="8"/>
        <v>0</v>
      </c>
      <c r="J77" s="49">
        <f t="shared" si="4"/>
        <v>0</v>
      </c>
      <c r="K77" s="87" t="s">
        <v>84</v>
      </c>
      <c r="L77" s="89" t="s">
        <v>450</v>
      </c>
      <c r="M77" s="78" t="s">
        <v>329</v>
      </c>
    </row>
    <row r="78" spans="1:14" s="90" customFormat="1" ht="27.95" customHeight="1" x14ac:dyDescent="0.15">
      <c r="A78" s="69" t="s">
        <v>37</v>
      </c>
      <c r="B78" s="110" t="s">
        <v>242</v>
      </c>
      <c r="C78" s="12" t="s">
        <v>243</v>
      </c>
      <c r="D78" s="53">
        <v>50000</v>
      </c>
      <c r="E78" s="88"/>
      <c r="F78" s="49">
        <f t="shared" si="5"/>
        <v>0</v>
      </c>
      <c r="G78" s="49">
        <f t="shared" si="6"/>
        <v>0</v>
      </c>
      <c r="H78" s="49">
        <f t="shared" si="7"/>
        <v>0</v>
      </c>
      <c r="I78" s="49">
        <f t="shared" si="8"/>
        <v>0</v>
      </c>
      <c r="J78" s="49">
        <f t="shared" si="4"/>
        <v>0</v>
      </c>
      <c r="K78" s="87" t="s">
        <v>84</v>
      </c>
      <c r="L78" s="89" t="s">
        <v>450</v>
      </c>
      <c r="M78" s="78" t="s">
        <v>330</v>
      </c>
    </row>
    <row r="79" spans="1:14" s="90" customFormat="1" ht="27.95" customHeight="1" x14ac:dyDescent="0.15">
      <c r="A79" s="69" t="s">
        <v>37</v>
      </c>
      <c r="B79" s="110" t="s">
        <v>396</v>
      </c>
      <c r="C79" s="12" t="s">
        <v>397</v>
      </c>
      <c r="D79" s="53">
        <v>240000</v>
      </c>
      <c r="E79" s="88"/>
      <c r="F79" s="49">
        <f t="shared" si="5"/>
        <v>0</v>
      </c>
      <c r="G79" s="49">
        <f t="shared" si="6"/>
        <v>0</v>
      </c>
      <c r="H79" s="49">
        <f t="shared" si="7"/>
        <v>0</v>
      </c>
      <c r="I79" s="49">
        <f t="shared" si="8"/>
        <v>0</v>
      </c>
      <c r="J79" s="49">
        <f t="shared" si="4"/>
        <v>0</v>
      </c>
      <c r="K79" s="87" t="s">
        <v>84</v>
      </c>
      <c r="L79" s="89" t="s">
        <v>450</v>
      </c>
      <c r="M79" s="78" t="s">
        <v>329</v>
      </c>
    </row>
    <row r="80" spans="1:14" s="90" customFormat="1" ht="27.95" customHeight="1" x14ac:dyDescent="0.15">
      <c r="A80" s="69" t="s">
        <v>37</v>
      </c>
      <c r="B80" s="110" t="s">
        <v>343</v>
      </c>
      <c r="C80" s="12" t="s">
        <v>26</v>
      </c>
      <c r="D80" s="53">
        <v>300000</v>
      </c>
      <c r="E80" s="88"/>
      <c r="F80" s="49">
        <f t="shared" si="5"/>
        <v>0</v>
      </c>
      <c r="G80" s="49">
        <f t="shared" si="6"/>
        <v>0</v>
      </c>
      <c r="H80" s="49">
        <f t="shared" si="7"/>
        <v>0</v>
      </c>
      <c r="I80" s="49">
        <f t="shared" si="8"/>
        <v>0</v>
      </c>
      <c r="J80" s="49">
        <f t="shared" si="4"/>
        <v>0</v>
      </c>
      <c r="K80" s="87" t="s">
        <v>84</v>
      </c>
      <c r="L80" s="89" t="s">
        <v>450</v>
      </c>
      <c r="M80" s="78" t="s">
        <v>330</v>
      </c>
    </row>
    <row r="81" spans="1:14" s="90" customFormat="1" ht="27.95" customHeight="1" x14ac:dyDescent="0.15">
      <c r="A81" s="69" t="s">
        <v>37</v>
      </c>
      <c r="B81" s="110" t="s">
        <v>345</v>
      </c>
      <c r="C81" s="12" t="s">
        <v>348</v>
      </c>
      <c r="D81" s="53">
        <v>230000</v>
      </c>
      <c r="E81" s="88"/>
      <c r="F81" s="49">
        <f t="shared" si="5"/>
        <v>0</v>
      </c>
      <c r="G81" s="49">
        <f t="shared" si="6"/>
        <v>0</v>
      </c>
      <c r="H81" s="49">
        <f t="shared" si="7"/>
        <v>0</v>
      </c>
      <c r="I81" s="49">
        <f t="shared" si="8"/>
        <v>0</v>
      </c>
      <c r="J81" s="49">
        <f t="shared" si="4"/>
        <v>0</v>
      </c>
      <c r="K81" s="87" t="s">
        <v>84</v>
      </c>
      <c r="L81" s="89" t="s">
        <v>450</v>
      </c>
      <c r="M81" s="78" t="s">
        <v>330</v>
      </c>
    </row>
    <row r="82" spans="1:14" s="90" customFormat="1" ht="27.95" customHeight="1" x14ac:dyDescent="0.15">
      <c r="A82" s="69" t="s">
        <v>37</v>
      </c>
      <c r="B82" s="110" t="s">
        <v>398</v>
      </c>
      <c r="C82" s="12" t="s">
        <v>399</v>
      </c>
      <c r="D82" s="53">
        <v>70000</v>
      </c>
      <c r="E82" s="88"/>
      <c r="F82" s="49">
        <f t="shared" si="5"/>
        <v>0</v>
      </c>
      <c r="G82" s="49">
        <f t="shared" si="6"/>
        <v>0</v>
      </c>
      <c r="H82" s="49">
        <f t="shared" si="7"/>
        <v>0</v>
      </c>
      <c r="I82" s="49">
        <f t="shared" si="8"/>
        <v>0</v>
      </c>
      <c r="J82" s="49">
        <f t="shared" si="4"/>
        <v>0</v>
      </c>
      <c r="K82" s="87" t="s">
        <v>84</v>
      </c>
      <c r="L82" s="89" t="s">
        <v>450</v>
      </c>
      <c r="M82" s="78" t="s">
        <v>329</v>
      </c>
    </row>
    <row r="83" spans="1:14" s="61" customFormat="1" ht="27.95" customHeight="1" x14ac:dyDescent="0.15">
      <c r="A83" s="118" t="s">
        <v>37</v>
      </c>
      <c r="B83" s="125" t="s">
        <v>342</v>
      </c>
      <c r="C83" s="126" t="s">
        <v>107</v>
      </c>
      <c r="D83" s="127">
        <v>130000</v>
      </c>
      <c r="E83" s="128"/>
      <c r="F83" s="115">
        <f t="shared" si="5"/>
        <v>0</v>
      </c>
      <c r="G83" s="129">
        <f>F83*0.2</f>
        <v>0</v>
      </c>
      <c r="H83" s="129">
        <f>F83*0.3</f>
        <v>0</v>
      </c>
      <c r="I83" s="129">
        <f>F83*0.3</f>
        <v>0</v>
      </c>
      <c r="J83" s="129">
        <f t="shared" si="4"/>
        <v>0</v>
      </c>
      <c r="K83" s="122" t="s">
        <v>84</v>
      </c>
      <c r="L83" s="130" t="s">
        <v>450</v>
      </c>
      <c r="M83" s="131" t="s">
        <v>329</v>
      </c>
      <c r="N83" s="61" t="s">
        <v>492</v>
      </c>
    </row>
    <row r="84" spans="1:14" s="28" customFormat="1" ht="27.95" customHeight="1" x14ac:dyDescent="0.15">
      <c r="A84" s="71" t="s">
        <v>83</v>
      </c>
      <c r="B84" s="20">
        <f>SUBTOTAL(3,B85:B173)</f>
        <v>89</v>
      </c>
      <c r="C84" s="26">
        <f>SUBTOTAL(3,C85:C184)</f>
        <v>100</v>
      </c>
      <c r="D84" s="20">
        <f>SUBTOTAL(3,D85:D184)</f>
        <v>100</v>
      </c>
      <c r="E84" s="20">
        <f>SUBTOTAL(3,E85:E184)</f>
        <v>69</v>
      </c>
      <c r="F84" s="44">
        <f>SUM(F85:F184)</f>
        <v>637605300</v>
      </c>
      <c r="G84" s="44">
        <f>SUM(G85:G184)</f>
        <v>127521060</v>
      </c>
      <c r="H84" s="44">
        <f>SUM(H85:H184)</f>
        <v>191281590</v>
      </c>
      <c r="I84" s="44">
        <f>SUM(I85:I184)</f>
        <v>191281590</v>
      </c>
      <c r="J84" s="44">
        <f>SUM(J85:J184)</f>
        <v>127521060</v>
      </c>
      <c r="K84" s="13"/>
      <c r="L84" s="13"/>
      <c r="M84" s="73"/>
    </row>
    <row r="85" spans="1:14" s="28" customFormat="1" ht="27.95" customHeight="1" x14ac:dyDescent="0.15">
      <c r="A85" s="69" t="s">
        <v>37</v>
      </c>
      <c r="B85" s="17" t="s">
        <v>400</v>
      </c>
      <c r="C85" s="12" t="s">
        <v>401</v>
      </c>
      <c r="D85" s="54">
        <v>1</v>
      </c>
      <c r="E85" s="54">
        <v>1</v>
      </c>
      <c r="F85" s="38">
        <v>9400000</v>
      </c>
      <c r="G85" s="31">
        <f t="shared" ref="G85:G116" si="9">F85*0.2</f>
        <v>1880000</v>
      </c>
      <c r="H85" s="31">
        <f t="shared" ref="H85:H116" si="10">F85*0.3</f>
        <v>2820000</v>
      </c>
      <c r="I85" s="31">
        <f t="shared" ref="I85:I116" si="11">F85*0.3</f>
        <v>2820000</v>
      </c>
      <c r="J85" s="31">
        <f t="shared" ref="J85:J116" si="12">F85*0.2</f>
        <v>1880000</v>
      </c>
      <c r="K85" s="67" t="s">
        <v>111</v>
      </c>
      <c r="L85" s="72" t="s">
        <v>328</v>
      </c>
      <c r="M85" s="91" t="s">
        <v>402</v>
      </c>
    </row>
    <row r="86" spans="1:14" s="28" customFormat="1" ht="27.95" customHeight="1" x14ac:dyDescent="0.15">
      <c r="A86" s="69" t="s">
        <v>37</v>
      </c>
      <c r="B86" s="17" t="s">
        <v>250</v>
      </c>
      <c r="C86" s="12" t="s">
        <v>251</v>
      </c>
      <c r="D86" s="54">
        <v>1</v>
      </c>
      <c r="E86" s="54">
        <v>1</v>
      </c>
      <c r="F86" s="38">
        <v>9400000</v>
      </c>
      <c r="G86" s="31">
        <f t="shared" si="9"/>
        <v>1880000</v>
      </c>
      <c r="H86" s="31">
        <f t="shared" si="10"/>
        <v>2820000</v>
      </c>
      <c r="I86" s="31">
        <f t="shared" si="11"/>
        <v>2820000</v>
      </c>
      <c r="J86" s="31">
        <f t="shared" si="12"/>
        <v>1880000</v>
      </c>
      <c r="K86" s="67" t="s">
        <v>111</v>
      </c>
      <c r="L86" s="72" t="s">
        <v>328</v>
      </c>
      <c r="M86" s="91" t="s">
        <v>402</v>
      </c>
    </row>
    <row r="87" spans="1:14" s="28" customFormat="1" ht="27.95" customHeight="1" x14ac:dyDescent="0.15">
      <c r="A87" s="69" t="s">
        <v>37</v>
      </c>
      <c r="B87" s="17" t="s">
        <v>403</v>
      </c>
      <c r="C87" s="12" t="s">
        <v>135</v>
      </c>
      <c r="D87" s="37">
        <v>1000</v>
      </c>
      <c r="E87" s="37">
        <v>1000</v>
      </c>
      <c r="F87" s="38">
        <v>1480000</v>
      </c>
      <c r="G87" s="31">
        <f t="shared" si="9"/>
        <v>296000</v>
      </c>
      <c r="H87" s="31">
        <f t="shared" si="10"/>
        <v>444000</v>
      </c>
      <c r="I87" s="31">
        <f t="shared" si="11"/>
        <v>444000</v>
      </c>
      <c r="J87" s="31">
        <f t="shared" si="12"/>
        <v>296000</v>
      </c>
      <c r="K87" s="67" t="s">
        <v>111</v>
      </c>
      <c r="L87" s="72" t="s">
        <v>328</v>
      </c>
      <c r="M87" s="91" t="s">
        <v>404</v>
      </c>
    </row>
    <row r="88" spans="1:14" s="28" customFormat="1" ht="27.95" customHeight="1" x14ac:dyDescent="0.15">
      <c r="A88" s="69" t="s">
        <v>37</v>
      </c>
      <c r="B88" s="17" t="s">
        <v>154</v>
      </c>
      <c r="C88" s="12" t="s">
        <v>155</v>
      </c>
      <c r="D88" s="54">
        <v>1</v>
      </c>
      <c r="E88" s="54">
        <v>1</v>
      </c>
      <c r="F88" s="38">
        <v>9400000</v>
      </c>
      <c r="G88" s="31">
        <f t="shared" si="9"/>
        <v>1880000</v>
      </c>
      <c r="H88" s="31">
        <f t="shared" si="10"/>
        <v>2820000</v>
      </c>
      <c r="I88" s="31">
        <f t="shared" si="11"/>
        <v>2820000</v>
      </c>
      <c r="J88" s="31">
        <f t="shared" si="12"/>
        <v>1880000</v>
      </c>
      <c r="K88" s="67" t="s">
        <v>111</v>
      </c>
      <c r="L88" s="72" t="s">
        <v>328</v>
      </c>
      <c r="M88" s="91" t="s">
        <v>402</v>
      </c>
    </row>
    <row r="89" spans="1:14" s="28" customFormat="1" ht="27.95" customHeight="1" x14ac:dyDescent="0.15">
      <c r="A89" s="68" t="s">
        <v>37</v>
      </c>
      <c r="B89" s="27" t="s">
        <v>405</v>
      </c>
      <c r="C89" s="12" t="s">
        <v>406</v>
      </c>
      <c r="D89" s="59">
        <v>1</v>
      </c>
      <c r="E89" s="59">
        <v>1</v>
      </c>
      <c r="F89" s="40">
        <v>9400000</v>
      </c>
      <c r="G89" s="31">
        <f t="shared" si="9"/>
        <v>1880000</v>
      </c>
      <c r="H89" s="31">
        <f t="shared" si="10"/>
        <v>2820000</v>
      </c>
      <c r="I89" s="31">
        <f t="shared" si="11"/>
        <v>2820000</v>
      </c>
      <c r="J89" s="31">
        <f t="shared" si="12"/>
        <v>1880000</v>
      </c>
      <c r="K89" s="60" t="s">
        <v>111</v>
      </c>
      <c r="L89" s="72" t="s">
        <v>328</v>
      </c>
      <c r="M89" s="91" t="s">
        <v>402</v>
      </c>
    </row>
    <row r="90" spans="1:14" s="28" customFormat="1" ht="27.95" customHeight="1" x14ac:dyDescent="0.15">
      <c r="A90" s="69" t="s">
        <v>37</v>
      </c>
      <c r="B90" s="17" t="s">
        <v>187</v>
      </c>
      <c r="C90" s="12" t="s">
        <v>188</v>
      </c>
      <c r="D90" s="55">
        <v>20</v>
      </c>
      <c r="E90" s="55">
        <v>20</v>
      </c>
      <c r="F90" s="38">
        <v>2820000</v>
      </c>
      <c r="G90" s="31">
        <f t="shared" si="9"/>
        <v>564000</v>
      </c>
      <c r="H90" s="31">
        <f t="shared" si="10"/>
        <v>846000</v>
      </c>
      <c r="I90" s="31">
        <f t="shared" si="11"/>
        <v>846000</v>
      </c>
      <c r="J90" s="31">
        <f t="shared" si="12"/>
        <v>564000</v>
      </c>
      <c r="K90" s="67" t="s">
        <v>111</v>
      </c>
      <c r="L90" s="72" t="s">
        <v>328</v>
      </c>
      <c r="M90" s="91" t="s">
        <v>189</v>
      </c>
      <c r="N90" s="28" t="s">
        <v>476</v>
      </c>
    </row>
    <row r="91" spans="1:14" s="28" customFormat="1" ht="27.95" customHeight="1" x14ac:dyDescent="0.15">
      <c r="A91" s="69" t="s">
        <v>37</v>
      </c>
      <c r="B91" s="17" t="s">
        <v>190</v>
      </c>
      <c r="C91" s="12" t="s">
        <v>191</v>
      </c>
      <c r="D91" s="37">
        <v>4050</v>
      </c>
      <c r="E91" s="37">
        <v>4050</v>
      </c>
      <c r="F91" s="38">
        <v>5994000</v>
      </c>
      <c r="G91" s="31">
        <f t="shared" si="9"/>
        <v>1198800</v>
      </c>
      <c r="H91" s="31">
        <f t="shared" si="10"/>
        <v>1798200</v>
      </c>
      <c r="I91" s="31">
        <f t="shared" si="11"/>
        <v>1798200</v>
      </c>
      <c r="J91" s="31">
        <f t="shared" si="12"/>
        <v>1198800</v>
      </c>
      <c r="K91" s="67" t="s">
        <v>111</v>
      </c>
      <c r="L91" s="72" t="s">
        <v>328</v>
      </c>
      <c r="M91" s="91" t="s">
        <v>404</v>
      </c>
    </row>
    <row r="92" spans="1:14" s="28" customFormat="1" ht="27.95" customHeight="1" x14ac:dyDescent="0.15">
      <c r="A92" s="69" t="s">
        <v>37</v>
      </c>
      <c r="B92" s="17" t="s">
        <v>192</v>
      </c>
      <c r="C92" s="12" t="s">
        <v>137</v>
      </c>
      <c r="D92" s="54">
        <v>1</v>
      </c>
      <c r="E92" s="54">
        <v>1</v>
      </c>
      <c r="F92" s="38">
        <v>9400000</v>
      </c>
      <c r="G92" s="31">
        <f t="shared" si="9"/>
        <v>1880000</v>
      </c>
      <c r="H92" s="31">
        <f t="shared" si="10"/>
        <v>2820000</v>
      </c>
      <c r="I92" s="31">
        <f t="shared" si="11"/>
        <v>2820000</v>
      </c>
      <c r="J92" s="31">
        <f t="shared" si="12"/>
        <v>1880000</v>
      </c>
      <c r="K92" s="67" t="s">
        <v>111</v>
      </c>
      <c r="L92" s="72" t="s">
        <v>328</v>
      </c>
      <c r="M92" s="91" t="s">
        <v>402</v>
      </c>
    </row>
    <row r="93" spans="1:14" s="28" customFormat="1" ht="27.95" customHeight="1" x14ac:dyDescent="0.15">
      <c r="A93" s="69" t="s">
        <v>37</v>
      </c>
      <c r="B93" s="17" t="s">
        <v>408</v>
      </c>
      <c r="C93" s="12" t="s">
        <v>136</v>
      </c>
      <c r="D93" s="37">
        <v>1000</v>
      </c>
      <c r="E93" s="37">
        <v>834</v>
      </c>
      <c r="F93" s="38">
        <v>20000000</v>
      </c>
      <c r="G93" s="31">
        <f t="shared" si="9"/>
        <v>4000000</v>
      </c>
      <c r="H93" s="31">
        <f t="shared" si="10"/>
        <v>6000000</v>
      </c>
      <c r="I93" s="31">
        <f t="shared" si="11"/>
        <v>6000000</v>
      </c>
      <c r="J93" s="31">
        <f t="shared" si="12"/>
        <v>4000000</v>
      </c>
      <c r="K93" s="67" t="s">
        <v>111</v>
      </c>
      <c r="L93" s="72" t="s">
        <v>328</v>
      </c>
      <c r="M93" s="91" t="s">
        <v>409</v>
      </c>
    </row>
    <row r="94" spans="1:14" s="28" customFormat="1" ht="27.95" customHeight="1" x14ac:dyDescent="0.15">
      <c r="A94" s="69" t="s">
        <v>37</v>
      </c>
      <c r="B94" s="17" t="s">
        <v>410</v>
      </c>
      <c r="C94" s="12" t="s">
        <v>114</v>
      </c>
      <c r="D94" s="57">
        <v>1.3</v>
      </c>
      <c r="E94" s="57">
        <v>1.3</v>
      </c>
      <c r="F94" s="38">
        <v>15600000</v>
      </c>
      <c r="G94" s="31">
        <f t="shared" si="9"/>
        <v>3120000</v>
      </c>
      <c r="H94" s="31">
        <f t="shared" si="10"/>
        <v>4680000</v>
      </c>
      <c r="I94" s="31">
        <f t="shared" si="11"/>
        <v>4680000</v>
      </c>
      <c r="J94" s="31">
        <f t="shared" si="12"/>
        <v>3120000</v>
      </c>
      <c r="K94" s="67" t="s">
        <v>111</v>
      </c>
      <c r="L94" s="72" t="s">
        <v>328</v>
      </c>
      <c r="M94" s="91" t="s">
        <v>411</v>
      </c>
    </row>
    <row r="95" spans="1:14" s="28" customFormat="1" ht="27.95" customHeight="1" x14ac:dyDescent="0.15">
      <c r="A95" s="69" t="s">
        <v>37</v>
      </c>
      <c r="B95" s="17" t="s">
        <v>181</v>
      </c>
      <c r="C95" s="12" t="s">
        <v>27</v>
      </c>
      <c r="D95" s="92">
        <v>4</v>
      </c>
      <c r="E95" s="92">
        <v>4</v>
      </c>
      <c r="F95" s="38">
        <v>1556000</v>
      </c>
      <c r="G95" s="31">
        <f t="shared" si="9"/>
        <v>311200</v>
      </c>
      <c r="H95" s="31">
        <f t="shared" si="10"/>
        <v>466800</v>
      </c>
      <c r="I95" s="31">
        <f t="shared" si="11"/>
        <v>466800</v>
      </c>
      <c r="J95" s="31">
        <f t="shared" si="12"/>
        <v>311200</v>
      </c>
      <c r="K95" s="67" t="s">
        <v>111</v>
      </c>
      <c r="L95" s="72" t="s">
        <v>328</v>
      </c>
      <c r="M95" s="91" t="s">
        <v>412</v>
      </c>
    </row>
    <row r="96" spans="1:14" s="28" customFormat="1" ht="27.95" customHeight="1" x14ac:dyDescent="0.15">
      <c r="A96" s="69" t="s">
        <v>37</v>
      </c>
      <c r="B96" s="17" t="s">
        <v>194</v>
      </c>
      <c r="C96" s="12" t="s">
        <v>195</v>
      </c>
      <c r="D96" s="37">
        <v>33</v>
      </c>
      <c r="E96" s="37">
        <v>33</v>
      </c>
      <c r="F96" s="38">
        <v>4500000</v>
      </c>
      <c r="G96" s="31">
        <f t="shared" si="9"/>
        <v>900000</v>
      </c>
      <c r="H96" s="31">
        <f t="shared" si="10"/>
        <v>1350000</v>
      </c>
      <c r="I96" s="31">
        <f t="shared" si="11"/>
        <v>1350000</v>
      </c>
      <c r="J96" s="31">
        <f t="shared" si="12"/>
        <v>900000</v>
      </c>
      <c r="K96" s="67" t="s">
        <v>111</v>
      </c>
      <c r="L96" s="72" t="s">
        <v>328</v>
      </c>
      <c r="M96" s="91" t="s">
        <v>413</v>
      </c>
    </row>
    <row r="97" spans="1:17" s="28" customFormat="1" ht="27.95" customHeight="1" x14ac:dyDescent="0.15">
      <c r="A97" s="69" t="s">
        <v>37</v>
      </c>
      <c r="B97" s="17" t="s">
        <v>196</v>
      </c>
      <c r="C97" s="12" t="s">
        <v>197</v>
      </c>
      <c r="D97" s="37">
        <v>33</v>
      </c>
      <c r="E97" s="37">
        <v>33</v>
      </c>
      <c r="F97" s="38">
        <v>4500000</v>
      </c>
      <c r="G97" s="31">
        <f t="shared" si="9"/>
        <v>900000</v>
      </c>
      <c r="H97" s="31">
        <f t="shared" si="10"/>
        <v>1350000</v>
      </c>
      <c r="I97" s="31">
        <f t="shared" si="11"/>
        <v>1350000</v>
      </c>
      <c r="J97" s="31">
        <f t="shared" si="12"/>
        <v>900000</v>
      </c>
      <c r="K97" s="67" t="s">
        <v>111</v>
      </c>
      <c r="L97" s="72" t="s">
        <v>328</v>
      </c>
      <c r="M97" s="91" t="s">
        <v>413</v>
      </c>
    </row>
    <row r="98" spans="1:17" s="28" customFormat="1" ht="27.95" customHeight="1" x14ac:dyDescent="0.15">
      <c r="A98" s="69" t="s">
        <v>37</v>
      </c>
      <c r="B98" s="93" t="s">
        <v>414</v>
      </c>
      <c r="C98" s="12" t="s">
        <v>415</v>
      </c>
      <c r="D98" s="37">
        <v>20</v>
      </c>
      <c r="E98" s="37">
        <v>20</v>
      </c>
      <c r="F98" s="38">
        <v>4500000</v>
      </c>
      <c r="G98" s="31">
        <f t="shared" si="9"/>
        <v>900000</v>
      </c>
      <c r="H98" s="31">
        <f t="shared" si="10"/>
        <v>1350000</v>
      </c>
      <c r="I98" s="31">
        <f t="shared" si="11"/>
        <v>1350000</v>
      </c>
      <c r="J98" s="31">
        <f t="shared" si="12"/>
        <v>900000</v>
      </c>
      <c r="K98" s="67" t="s">
        <v>111</v>
      </c>
      <c r="L98" s="72" t="s">
        <v>328</v>
      </c>
      <c r="M98" s="91" t="s">
        <v>413</v>
      </c>
    </row>
    <row r="99" spans="1:17" s="28" customFormat="1" ht="27.95" customHeight="1" x14ac:dyDescent="0.15">
      <c r="A99" s="69" t="s">
        <v>37</v>
      </c>
      <c r="B99" s="17" t="s">
        <v>198</v>
      </c>
      <c r="C99" s="12" t="s">
        <v>199</v>
      </c>
      <c r="D99" s="54">
        <v>1</v>
      </c>
      <c r="E99" s="54">
        <v>1</v>
      </c>
      <c r="F99" s="38">
        <v>9400000</v>
      </c>
      <c r="G99" s="31">
        <f t="shared" si="9"/>
        <v>1880000</v>
      </c>
      <c r="H99" s="31">
        <f t="shared" si="10"/>
        <v>2820000</v>
      </c>
      <c r="I99" s="31">
        <f t="shared" si="11"/>
        <v>2820000</v>
      </c>
      <c r="J99" s="31">
        <f t="shared" si="12"/>
        <v>1880000</v>
      </c>
      <c r="K99" s="67" t="s">
        <v>111</v>
      </c>
      <c r="L99" s="72" t="s">
        <v>328</v>
      </c>
      <c r="M99" s="91" t="s">
        <v>402</v>
      </c>
    </row>
    <row r="100" spans="1:17" s="28" customFormat="1" ht="27.95" customHeight="1" x14ac:dyDescent="0.15">
      <c r="A100" s="69" t="s">
        <v>37</v>
      </c>
      <c r="B100" s="17" t="s">
        <v>200</v>
      </c>
      <c r="C100" s="12" t="s">
        <v>201</v>
      </c>
      <c r="D100" s="54">
        <v>1</v>
      </c>
      <c r="E100" s="54">
        <v>1</v>
      </c>
      <c r="F100" s="38">
        <v>9400000</v>
      </c>
      <c r="G100" s="31">
        <f t="shared" si="9"/>
        <v>1880000</v>
      </c>
      <c r="H100" s="31">
        <f t="shared" si="10"/>
        <v>2820000</v>
      </c>
      <c r="I100" s="31">
        <f t="shared" si="11"/>
        <v>2820000</v>
      </c>
      <c r="J100" s="31">
        <f t="shared" si="12"/>
        <v>1880000</v>
      </c>
      <c r="K100" s="67" t="s">
        <v>111</v>
      </c>
      <c r="L100" s="72" t="s">
        <v>328</v>
      </c>
      <c r="M100" s="91" t="s">
        <v>402</v>
      </c>
    </row>
    <row r="101" spans="1:17" s="28" customFormat="1" ht="27.95" customHeight="1" x14ac:dyDescent="0.15">
      <c r="A101" s="69" t="s">
        <v>37</v>
      </c>
      <c r="B101" s="93" t="s">
        <v>416</v>
      </c>
      <c r="C101" s="12" t="s">
        <v>353</v>
      </c>
      <c r="D101" s="37">
        <v>400</v>
      </c>
      <c r="E101" s="37">
        <v>400</v>
      </c>
      <c r="F101" s="38">
        <v>4606000</v>
      </c>
      <c r="G101" s="31">
        <f t="shared" si="9"/>
        <v>921200</v>
      </c>
      <c r="H101" s="31">
        <f t="shared" si="10"/>
        <v>1381800</v>
      </c>
      <c r="I101" s="31">
        <f t="shared" si="11"/>
        <v>1381800</v>
      </c>
      <c r="J101" s="31">
        <f t="shared" si="12"/>
        <v>921200</v>
      </c>
      <c r="K101" s="67" t="s">
        <v>111</v>
      </c>
      <c r="L101" s="72" t="s">
        <v>328</v>
      </c>
      <c r="M101" s="91" t="s">
        <v>417</v>
      </c>
    </row>
    <row r="102" spans="1:17" s="28" customFormat="1" ht="27.95" customHeight="1" x14ac:dyDescent="0.15">
      <c r="A102" s="69" t="s">
        <v>37</v>
      </c>
      <c r="B102" s="93" t="s">
        <v>200</v>
      </c>
      <c r="C102" s="12" t="s">
        <v>201</v>
      </c>
      <c r="D102" s="57">
        <v>0.5</v>
      </c>
      <c r="E102" s="57">
        <v>0.5</v>
      </c>
      <c r="F102" s="38">
        <v>1700000</v>
      </c>
      <c r="G102" s="31">
        <f t="shared" si="9"/>
        <v>340000</v>
      </c>
      <c r="H102" s="31">
        <f t="shared" si="10"/>
        <v>510000</v>
      </c>
      <c r="I102" s="31">
        <f t="shared" si="11"/>
        <v>510000</v>
      </c>
      <c r="J102" s="31">
        <f t="shared" si="12"/>
        <v>340000</v>
      </c>
      <c r="K102" s="67" t="s">
        <v>111</v>
      </c>
      <c r="L102" s="72" t="s">
        <v>328</v>
      </c>
      <c r="M102" s="91" t="s">
        <v>418</v>
      </c>
    </row>
    <row r="103" spans="1:17" s="28" customFormat="1" ht="27.95" customHeight="1" x14ac:dyDescent="0.15">
      <c r="A103" s="69" t="s">
        <v>37</v>
      </c>
      <c r="B103" s="93" t="s">
        <v>151</v>
      </c>
      <c r="C103" s="12" t="s">
        <v>152</v>
      </c>
      <c r="D103" s="37">
        <v>132</v>
      </c>
      <c r="E103" s="37">
        <v>132</v>
      </c>
      <c r="F103" s="38">
        <f>132*55000</f>
        <v>7260000</v>
      </c>
      <c r="G103" s="31">
        <f t="shared" si="9"/>
        <v>1452000</v>
      </c>
      <c r="H103" s="31">
        <f t="shared" si="10"/>
        <v>2178000</v>
      </c>
      <c r="I103" s="31">
        <f t="shared" si="11"/>
        <v>2178000</v>
      </c>
      <c r="J103" s="31">
        <f t="shared" si="12"/>
        <v>1452000</v>
      </c>
      <c r="K103" s="67" t="s">
        <v>111</v>
      </c>
      <c r="L103" s="72" t="s">
        <v>328</v>
      </c>
      <c r="M103" s="91" t="s">
        <v>419</v>
      </c>
    </row>
    <row r="104" spans="1:17" s="28" customFormat="1" ht="27.95" customHeight="1" x14ac:dyDescent="0.15">
      <c r="A104" s="69" t="s">
        <v>37</v>
      </c>
      <c r="B104" s="17" t="s">
        <v>318</v>
      </c>
      <c r="C104" s="12" t="s">
        <v>0</v>
      </c>
      <c r="D104" s="55">
        <v>5</v>
      </c>
      <c r="E104" s="55">
        <v>5</v>
      </c>
      <c r="F104" s="38">
        <f>5*141000</f>
        <v>705000</v>
      </c>
      <c r="G104" s="31">
        <f t="shared" si="9"/>
        <v>141000</v>
      </c>
      <c r="H104" s="31">
        <f t="shared" si="10"/>
        <v>211500</v>
      </c>
      <c r="I104" s="31">
        <f t="shared" si="11"/>
        <v>211500</v>
      </c>
      <c r="J104" s="31">
        <f t="shared" si="12"/>
        <v>141000</v>
      </c>
      <c r="K104" s="67" t="s">
        <v>111</v>
      </c>
      <c r="L104" s="72" t="s">
        <v>328</v>
      </c>
      <c r="M104" s="91" t="s">
        <v>189</v>
      </c>
      <c r="N104" s="28" t="s">
        <v>476</v>
      </c>
    </row>
    <row r="105" spans="1:17" s="28" customFormat="1" ht="27.95" customHeight="1" x14ac:dyDescent="0.15">
      <c r="A105" s="69" t="s">
        <v>37</v>
      </c>
      <c r="B105" s="17" t="s">
        <v>318</v>
      </c>
      <c r="C105" s="12" t="s">
        <v>0</v>
      </c>
      <c r="D105" s="56">
        <v>10000</v>
      </c>
      <c r="E105" s="56">
        <v>10000</v>
      </c>
      <c r="F105" s="38">
        <v>600000</v>
      </c>
      <c r="G105" s="31">
        <f t="shared" si="9"/>
        <v>120000</v>
      </c>
      <c r="H105" s="31">
        <f t="shared" si="10"/>
        <v>180000</v>
      </c>
      <c r="I105" s="31">
        <f t="shared" si="11"/>
        <v>180000</v>
      </c>
      <c r="J105" s="31">
        <f t="shared" si="12"/>
        <v>120000</v>
      </c>
      <c r="K105" s="67" t="s">
        <v>111</v>
      </c>
      <c r="L105" s="72" t="s">
        <v>328</v>
      </c>
      <c r="M105" s="91" t="s">
        <v>420</v>
      </c>
    </row>
    <row r="106" spans="1:17" s="28" customFormat="1" ht="27.95" customHeight="1" x14ac:dyDescent="0.15">
      <c r="A106" s="69" t="s">
        <v>37</v>
      </c>
      <c r="B106" s="17" t="s">
        <v>148</v>
      </c>
      <c r="C106" s="12" t="s">
        <v>30</v>
      </c>
      <c r="D106" s="37">
        <v>33</v>
      </c>
      <c r="E106" s="37">
        <v>33</v>
      </c>
      <c r="F106" s="38">
        <v>4500000</v>
      </c>
      <c r="G106" s="31">
        <f t="shared" si="9"/>
        <v>900000</v>
      </c>
      <c r="H106" s="31">
        <f t="shared" si="10"/>
        <v>1350000</v>
      </c>
      <c r="I106" s="31">
        <f t="shared" si="11"/>
        <v>1350000</v>
      </c>
      <c r="J106" s="31">
        <f t="shared" si="12"/>
        <v>900000</v>
      </c>
      <c r="K106" s="67" t="s">
        <v>111</v>
      </c>
      <c r="L106" s="72" t="s">
        <v>328</v>
      </c>
      <c r="M106" s="91" t="s">
        <v>413</v>
      </c>
    </row>
    <row r="107" spans="1:17" s="28" customFormat="1" ht="27.95" customHeight="1" x14ac:dyDescent="0.15">
      <c r="A107" s="69" t="s">
        <v>37</v>
      </c>
      <c r="B107" s="17" t="s">
        <v>205</v>
      </c>
      <c r="C107" s="12" t="s">
        <v>93</v>
      </c>
      <c r="D107" s="94">
        <v>1</v>
      </c>
      <c r="E107" s="94">
        <v>1</v>
      </c>
      <c r="F107" s="38">
        <v>4500000</v>
      </c>
      <c r="G107" s="31">
        <f t="shared" si="9"/>
        <v>900000</v>
      </c>
      <c r="H107" s="31">
        <f t="shared" si="10"/>
        <v>1350000</v>
      </c>
      <c r="I107" s="31">
        <f t="shared" si="11"/>
        <v>1350000</v>
      </c>
      <c r="J107" s="31">
        <f t="shared" si="12"/>
        <v>900000</v>
      </c>
      <c r="K107" s="67" t="s">
        <v>111</v>
      </c>
      <c r="L107" s="72" t="s">
        <v>328</v>
      </c>
      <c r="M107" s="91" t="s">
        <v>413</v>
      </c>
    </row>
    <row r="108" spans="1:17" s="28" customFormat="1" ht="27.95" customHeight="1" x14ac:dyDescent="0.15">
      <c r="A108" s="69" t="s">
        <v>37</v>
      </c>
      <c r="B108" s="17" t="s">
        <v>184</v>
      </c>
      <c r="C108" s="12" t="s">
        <v>34</v>
      </c>
      <c r="D108" s="37">
        <v>1188</v>
      </c>
      <c r="E108" s="37">
        <v>200</v>
      </c>
      <c r="F108" s="38">
        <v>11000000</v>
      </c>
      <c r="G108" s="31">
        <f t="shared" si="9"/>
        <v>2200000</v>
      </c>
      <c r="H108" s="31">
        <f t="shared" si="10"/>
        <v>3300000</v>
      </c>
      <c r="I108" s="31">
        <f t="shared" si="11"/>
        <v>3300000</v>
      </c>
      <c r="J108" s="31">
        <f t="shared" si="12"/>
        <v>2200000</v>
      </c>
      <c r="K108" s="67" t="s">
        <v>111</v>
      </c>
      <c r="L108" s="72" t="s">
        <v>328</v>
      </c>
      <c r="M108" s="91" t="s">
        <v>419</v>
      </c>
      <c r="N108" s="28" t="s">
        <v>475</v>
      </c>
      <c r="Q108" s="28" t="s">
        <v>502</v>
      </c>
    </row>
    <row r="109" spans="1:17" s="28" customFormat="1" ht="27.95" customHeight="1" x14ac:dyDescent="0.15">
      <c r="A109" s="69" t="s">
        <v>37</v>
      </c>
      <c r="B109" s="17" t="s">
        <v>421</v>
      </c>
      <c r="C109" s="12" t="s">
        <v>66</v>
      </c>
      <c r="D109" s="57">
        <v>1.65</v>
      </c>
      <c r="E109" s="57">
        <v>1.65</v>
      </c>
      <c r="F109" s="38">
        <v>14850000</v>
      </c>
      <c r="G109" s="31">
        <f t="shared" si="9"/>
        <v>2970000</v>
      </c>
      <c r="H109" s="31">
        <f t="shared" si="10"/>
        <v>4455000</v>
      </c>
      <c r="I109" s="31">
        <f t="shared" si="11"/>
        <v>4455000</v>
      </c>
      <c r="J109" s="31">
        <f t="shared" si="12"/>
        <v>2970000</v>
      </c>
      <c r="K109" s="67" t="s">
        <v>111</v>
      </c>
      <c r="L109" s="72" t="s">
        <v>328</v>
      </c>
      <c r="M109" s="91" t="s">
        <v>422</v>
      </c>
    </row>
    <row r="110" spans="1:17" s="28" customFormat="1" ht="27.95" customHeight="1" x14ac:dyDescent="0.15">
      <c r="A110" s="69" t="s">
        <v>37</v>
      </c>
      <c r="B110" s="17" t="s">
        <v>423</v>
      </c>
      <c r="C110" s="12" t="s">
        <v>397</v>
      </c>
      <c r="D110" s="54" t="s">
        <v>481</v>
      </c>
      <c r="E110" s="54" t="s">
        <v>481</v>
      </c>
      <c r="F110" s="38">
        <v>30000000</v>
      </c>
      <c r="G110" s="31">
        <f t="shared" si="9"/>
        <v>6000000</v>
      </c>
      <c r="H110" s="31">
        <f t="shared" si="10"/>
        <v>9000000</v>
      </c>
      <c r="I110" s="31">
        <f t="shared" si="11"/>
        <v>9000000</v>
      </c>
      <c r="J110" s="31">
        <f t="shared" si="12"/>
        <v>6000000</v>
      </c>
      <c r="K110" s="67" t="s">
        <v>111</v>
      </c>
      <c r="L110" s="72" t="s">
        <v>328</v>
      </c>
      <c r="M110" s="91" t="s">
        <v>424</v>
      </c>
    </row>
    <row r="111" spans="1:17" s="28" customFormat="1" ht="27.95" customHeight="1" x14ac:dyDescent="0.15">
      <c r="A111" s="69" t="s">
        <v>37</v>
      </c>
      <c r="B111" s="17" t="s">
        <v>173</v>
      </c>
      <c r="C111" s="12" t="s">
        <v>122</v>
      </c>
      <c r="D111" s="54">
        <v>1</v>
      </c>
      <c r="E111" s="54">
        <v>1</v>
      </c>
      <c r="F111" s="38">
        <v>9400000</v>
      </c>
      <c r="G111" s="31">
        <f t="shared" si="9"/>
        <v>1880000</v>
      </c>
      <c r="H111" s="31">
        <f t="shared" si="10"/>
        <v>2820000</v>
      </c>
      <c r="I111" s="31">
        <f t="shared" si="11"/>
        <v>2820000</v>
      </c>
      <c r="J111" s="31">
        <f t="shared" si="12"/>
        <v>1880000</v>
      </c>
      <c r="K111" s="67" t="s">
        <v>111</v>
      </c>
      <c r="L111" s="72" t="s">
        <v>328</v>
      </c>
      <c r="M111" s="91" t="s">
        <v>402</v>
      </c>
    </row>
    <row r="112" spans="1:17" s="28" customFormat="1" ht="27.95" customHeight="1" x14ac:dyDescent="0.15">
      <c r="A112" s="69" t="s">
        <v>37</v>
      </c>
      <c r="B112" s="17" t="s">
        <v>146</v>
      </c>
      <c r="C112" s="12" t="s">
        <v>55</v>
      </c>
      <c r="D112" s="54">
        <v>1</v>
      </c>
      <c r="E112" s="54">
        <v>1</v>
      </c>
      <c r="F112" s="38">
        <v>9400000</v>
      </c>
      <c r="G112" s="31">
        <f t="shared" si="9"/>
        <v>1880000</v>
      </c>
      <c r="H112" s="31">
        <f t="shared" si="10"/>
        <v>2820000</v>
      </c>
      <c r="I112" s="31">
        <f t="shared" si="11"/>
        <v>2820000</v>
      </c>
      <c r="J112" s="31">
        <f t="shared" si="12"/>
        <v>1880000</v>
      </c>
      <c r="K112" s="67" t="s">
        <v>111</v>
      </c>
      <c r="L112" s="72" t="s">
        <v>328</v>
      </c>
      <c r="M112" s="91" t="s">
        <v>402</v>
      </c>
    </row>
    <row r="113" spans="1:17" s="28" customFormat="1" ht="27.95" customHeight="1" x14ac:dyDescent="0.15">
      <c r="A113" s="69" t="s">
        <v>37</v>
      </c>
      <c r="B113" s="95" t="s">
        <v>425</v>
      </c>
      <c r="C113" s="12" t="s">
        <v>426</v>
      </c>
      <c r="D113" s="96">
        <v>2</v>
      </c>
      <c r="E113" s="96">
        <v>2</v>
      </c>
      <c r="F113" s="38">
        <v>778000</v>
      </c>
      <c r="G113" s="31">
        <f t="shared" si="9"/>
        <v>155600</v>
      </c>
      <c r="H113" s="31">
        <f t="shared" si="10"/>
        <v>233400</v>
      </c>
      <c r="I113" s="31">
        <f t="shared" si="11"/>
        <v>233400</v>
      </c>
      <c r="J113" s="31">
        <f t="shared" si="12"/>
        <v>155600</v>
      </c>
      <c r="K113" s="67" t="s">
        <v>111</v>
      </c>
      <c r="L113" s="72" t="s">
        <v>328</v>
      </c>
      <c r="M113" s="91" t="s">
        <v>412</v>
      </c>
    </row>
    <row r="114" spans="1:17" s="28" customFormat="1" ht="27.95" customHeight="1" x14ac:dyDescent="0.15">
      <c r="A114" s="69" t="s">
        <v>37</v>
      </c>
      <c r="B114" s="27" t="s">
        <v>148</v>
      </c>
      <c r="C114" s="12" t="s">
        <v>30</v>
      </c>
      <c r="D114" s="37">
        <v>3305</v>
      </c>
      <c r="E114" s="37">
        <v>3305</v>
      </c>
      <c r="F114" s="38">
        <v>2445700</v>
      </c>
      <c r="G114" s="31">
        <f t="shared" si="9"/>
        <v>489140</v>
      </c>
      <c r="H114" s="31">
        <f t="shared" si="10"/>
        <v>733710</v>
      </c>
      <c r="I114" s="31">
        <f t="shared" si="11"/>
        <v>733710</v>
      </c>
      <c r="J114" s="31">
        <f t="shared" si="12"/>
        <v>489140</v>
      </c>
      <c r="K114" s="67" t="s">
        <v>111</v>
      </c>
      <c r="L114" s="72" t="s">
        <v>328</v>
      </c>
      <c r="M114" s="91" t="s">
        <v>404</v>
      </c>
    </row>
    <row r="115" spans="1:17" s="28" customFormat="1" ht="27.95" customHeight="1" x14ac:dyDescent="0.15">
      <c r="A115" s="69" t="s">
        <v>37</v>
      </c>
      <c r="B115" s="27" t="s">
        <v>143</v>
      </c>
      <c r="C115" s="12" t="s">
        <v>144</v>
      </c>
      <c r="D115" s="97">
        <v>24000</v>
      </c>
      <c r="E115" s="97">
        <v>10000</v>
      </c>
      <c r="F115" s="38">
        <v>20000000</v>
      </c>
      <c r="G115" s="31">
        <f t="shared" si="9"/>
        <v>4000000</v>
      </c>
      <c r="H115" s="31">
        <f t="shared" si="10"/>
        <v>6000000</v>
      </c>
      <c r="I115" s="31">
        <f t="shared" si="11"/>
        <v>6000000</v>
      </c>
      <c r="J115" s="31">
        <f t="shared" si="12"/>
        <v>4000000</v>
      </c>
      <c r="K115" s="67" t="s">
        <v>111</v>
      </c>
      <c r="L115" s="72" t="s">
        <v>328</v>
      </c>
      <c r="M115" s="91" t="s">
        <v>427</v>
      </c>
    </row>
    <row r="116" spans="1:17" s="28" customFormat="1" ht="27.95" customHeight="1" x14ac:dyDescent="0.15">
      <c r="A116" s="69" t="s">
        <v>37</v>
      </c>
      <c r="B116" s="27" t="s">
        <v>429</v>
      </c>
      <c r="C116" s="12" t="s">
        <v>113</v>
      </c>
      <c r="D116" s="37">
        <v>83000</v>
      </c>
      <c r="E116" s="37">
        <v>16700</v>
      </c>
      <c r="F116" s="38">
        <v>20000000</v>
      </c>
      <c r="G116" s="31">
        <f t="shared" si="9"/>
        <v>4000000</v>
      </c>
      <c r="H116" s="31">
        <f t="shared" si="10"/>
        <v>6000000</v>
      </c>
      <c r="I116" s="31">
        <f t="shared" si="11"/>
        <v>6000000</v>
      </c>
      <c r="J116" s="31">
        <f t="shared" si="12"/>
        <v>4000000</v>
      </c>
      <c r="K116" s="67" t="s">
        <v>111</v>
      </c>
      <c r="L116" s="72" t="s">
        <v>328</v>
      </c>
      <c r="M116" s="91" t="s">
        <v>411</v>
      </c>
    </row>
    <row r="117" spans="1:17" s="28" customFormat="1" ht="27.95" customHeight="1" x14ac:dyDescent="0.15">
      <c r="A117" s="69" t="s">
        <v>37</v>
      </c>
      <c r="B117" s="27" t="s">
        <v>405</v>
      </c>
      <c r="C117" s="12" t="s">
        <v>406</v>
      </c>
      <c r="D117" s="57">
        <v>0.2</v>
      </c>
      <c r="E117" s="57">
        <v>0.2</v>
      </c>
      <c r="F117" s="38">
        <v>2400000</v>
      </c>
      <c r="G117" s="31">
        <f t="shared" ref="G117:G148" si="13">F117*0.2</f>
        <v>480000</v>
      </c>
      <c r="H117" s="31">
        <f t="shared" ref="H117:H153" si="14">F117*0.3</f>
        <v>720000</v>
      </c>
      <c r="I117" s="31">
        <f t="shared" ref="I117:I153" si="15">F117*0.3</f>
        <v>720000</v>
      </c>
      <c r="J117" s="31">
        <f t="shared" ref="J117:J153" si="16">F117*0.2</f>
        <v>480000</v>
      </c>
      <c r="K117" s="67" t="s">
        <v>111</v>
      </c>
      <c r="L117" s="72" t="s">
        <v>328</v>
      </c>
      <c r="M117" s="91" t="s">
        <v>411</v>
      </c>
    </row>
    <row r="118" spans="1:17" s="28" customFormat="1" ht="27.95" customHeight="1" x14ac:dyDescent="0.15">
      <c r="A118" s="69" t="s">
        <v>37</v>
      </c>
      <c r="B118" s="17" t="s">
        <v>421</v>
      </c>
      <c r="C118" s="12" t="s">
        <v>66</v>
      </c>
      <c r="D118" s="37">
        <v>12</v>
      </c>
      <c r="E118" s="37">
        <v>12</v>
      </c>
      <c r="F118" s="38">
        <v>4500000</v>
      </c>
      <c r="G118" s="31">
        <f t="shared" si="13"/>
        <v>900000</v>
      </c>
      <c r="H118" s="31">
        <f t="shared" si="14"/>
        <v>1350000</v>
      </c>
      <c r="I118" s="31">
        <f t="shared" si="15"/>
        <v>1350000</v>
      </c>
      <c r="J118" s="31">
        <f t="shared" si="16"/>
        <v>900000</v>
      </c>
      <c r="K118" s="67" t="s">
        <v>111</v>
      </c>
      <c r="L118" s="72" t="s">
        <v>328</v>
      </c>
      <c r="M118" s="91" t="s">
        <v>413</v>
      </c>
    </row>
    <row r="119" spans="1:17" s="28" customFormat="1" ht="27.95" customHeight="1" x14ac:dyDescent="0.15">
      <c r="A119" s="69" t="s">
        <v>37</v>
      </c>
      <c r="B119" s="17" t="s">
        <v>164</v>
      </c>
      <c r="C119" s="12" t="s">
        <v>102</v>
      </c>
      <c r="D119" s="54">
        <v>1</v>
      </c>
      <c r="E119" s="54">
        <v>1</v>
      </c>
      <c r="F119" s="38">
        <v>9400000</v>
      </c>
      <c r="G119" s="31">
        <f t="shared" si="13"/>
        <v>1880000</v>
      </c>
      <c r="H119" s="31">
        <f t="shared" si="14"/>
        <v>2820000</v>
      </c>
      <c r="I119" s="31">
        <f t="shared" si="15"/>
        <v>2820000</v>
      </c>
      <c r="J119" s="31">
        <f t="shared" si="16"/>
        <v>1880000</v>
      </c>
      <c r="K119" s="67" t="s">
        <v>111</v>
      </c>
      <c r="L119" s="72" t="s">
        <v>328</v>
      </c>
      <c r="M119" s="91" t="s">
        <v>402</v>
      </c>
    </row>
    <row r="120" spans="1:17" s="28" customFormat="1" ht="27.95" customHeight="1" x14ac:dyDescent="0.15">
      <c r="A120" s="69" t="s">
        <v>37</v>
      </c>
      <c r="B120" s="27" t="s">
        <v>319</v>
      </c>
      <c r="C120" s="12" t="s">
        <v>29</v>
      </c>
      <c r="D120" s="94">
        <v>1</v>
      </c>
      <c r="E120" s="94">
        <v>1</v>
      </c>
      <c r="F120" s="38">
        <v>4500000</v>
      </c>
      <c r="G120" s="31">
        <f t="shared" si="13"/>
        <v>900000</v>
      </c>
      <c r="H120" s="31">
        <f t="shared" si="14"/>
        <v>1350000</v>
      </c>
      <c r="I120" s="31">
        <f t="shared" si="15"/>
        <v>1350000</v>
      </c>
      <c r="J120" s="31">
        <f t="shared" si="16"/>
        <v>900000</v>
      </c>
      <c r="K120" s="67" t="s">
        <v>111</v>
      </c>
      <c r="L120" s="72" t="s">
        <v>328</v>
      </c>
      <c r="M120" s="91" t="s">
        <v>413</v>
      </c>
    </row>
    <row r="121" spans="1:17" s="28" customFormat="1" ht="27.95" customHeight="1" x14ac:dyDescent="0.15">
      <c r="A121" s="69" t="s">
        <v>37</v>
      </c>
      <c r="B121" s="27" t="s">
        <v>206</v>
      </c>
      <c r="C121" s="12" t="s">
        <v>48</v>
      </c>
      <c r="D121" s="54">
        <v>1</v>
      </c>
      <c r="E121" s="54">
        <v>1</v>
      </c>
      <c r="F121" s="38">
        <v>9400000</v>
      </c>
      <c r="G121" s="31">
        <f t="shared" si="13"/>
        <v>1880000</v>
      </c>
      <c r="H121" s="31">
        <f t="shared" si="14"/>
        <v>2820000</v>
      </c>
      <c r="I121" s="31">
        <f t="shared" si="15"/>
        <v>2820000</v>
      </c>
      <c r="J121" s="31">
        <f t="shared" si="16"/>
        <v>1880000</v>
      </c>
      <c r="K121" s="67" t="s">
        <v>111</v>
      </c>
      <c r="L121" s="72" t="s">
        <v>328</v>
      </c>
      <c r="M121" s="91" t="s">
        <v>402</v>
      </c>
    </row>
    <row r="122" spans="1:17" s="28" customFormat="1" ht="27.95" customHeight="1" x14ac:dyDescent="0.15">
      <c r="A122" s="69" t="s">
        <v>37</v>
      </c>
      <c r="B122" s="27" t="s">
        <v>207</v>
      </c>
      <c r="C122" s="12" t="s">
        <v>208</v>
      </c>
      <c r="D122" s="54">
        <v>1</v>
      </c>
      <c r="E122" s="54">
        <v>1</v>
      </c>
      <c r="F122" s="38">
        <v>9400000</v>
      </c>
      <c r="G122" s="31">
        <f t="shared" si="13"/>
        <v>1880000</v>
      </c>
      <c r="H122" s="31">
        <f t="shared" si="14"/>
        <v>2820000</v>
      </c>
      <c r="I122" s="31">
        <f t="shared" si="15"/>
        <v>2820000</v>
      </c>
      <c r="J122" s="31">
        <f t="shared" si="16"/>
        <v>1880000</v>
      </c>
      <c r="K122" s="67" t="s">
        <v>111</v>
      </c>
      <c r="L122" s="72" t="s">
        <v>328</v>
      </c>
      <c r="M122" s="91" t="s">
        <v>402</v>
      </c>
    </row>
    <row r="123" spans="1:17" s="28" customFormat="1" ht="27.95" customHeight="1" x14ac:dyDescent="0.15">
      <c r="A123" s="69" t="s">
        <v>37</v>
      </c>
      <c r="B123" s="27" t="s">
        <v>350</v>
      </c>
      <c r="C123" s="12" t="s">
        <v>24</v>
      </c>
      <c r="D123" s="37">
        <v>1300</v>
      </c>
      <c r="E123" s="37">
        <v>364</v>
      </c>
      <c r="F123" s="38">
        <v>20000000</v>
      </c>
      <c r="G123" s="31">
        <f t="shared" si="13"/>
        <v>4000000</v>
      </c>
      <c r="H123" s="31">
        <f t="shared" si="14"/>
        <v>6000000</v>
      </c>
      <c r="I123" s="31">
        <f t="shared" si="15"/>
        <v>6000000</v>
      </c>
      <c r="J123" s="31">
        <f t="shared" si="16"/>
        <v>4000000</v>
      </c>
      <c r="K123" s="67" t="s">
        <v>111</v>
      </c>
      <c r="L123" s="72" t="s">
        <v>328</v>
      </c>
      <c r="M123" s="91" t="s">
        <v>419</v>
      </c>
    </row>
    <row r="124" spans="1:17" s="28" customFormat="1" ht="27.95" customHeight="1" x14ac:dyDescent="0.15">
      <c r="A124" s="69" t="s">
        <v>37</v>
      </c>
      <c r="B124" s="27" t="s">
        <v>321</v>
      </c>
      <c r="C124" s="12" t="s">
        <v>38</v>
      </c>
      <c r="D124" s="57">
        <v>0.43</v>
      </c>
      <c r="E124" s="57">
        <v>0.43</v>
      </c>
      <c r="F124" s="38">
        <v>1462000</v>
      </c>
      <c r="G124" s="31">
        <f t="shared" si="13"/>
        <v>292400</v>
      </c>
      <c r="H124" s="31">
        <f t="shared" si="14"/>
        <v>438600</v>
      </c>
      <c r="I124" s="31">
        <f t="shared" si="15"/>
        <v>438600</v>
      </c>
      <c r="J124" s="31">
        <f t="shared" si="16"/>
        <v>292400</v>
      </c>
      <c r="K124" s="67" t="s">
        <v>111</v>
      </c>
      <c r="L124" s="72" t="s">
        <v>328</v>
      </c>
      <c r="M124" s="91" t="s">
        <v>432</v>
      </c>
    </row>
    <row r="125" spans="1:17" s="28" customFormat="1" ht="27.95" customHeight="1" x14ac:dyDescent="0.15">
      <c r="A125" s="69" t="s">
        <v>37</v>
      </c>
      <c r="B125" s="27" t="s">
        <v>209</v>
      </c>
      <c r="C125" s="62" t="s">
        <v>100</v>
      </c>
      <c r="D125" s="37">
        <v>33</v>
      </c>
      <c r="E125" s="37">
        <v>33</v>
      </c>
      <c r="F125" s="38">
        <v>4500000</v>
      </c>
      <c r="G125" s="31">
        <f t="shared" si="13"/>
        <v>900000</v>
      </c>
      <c r="H125" s="31">
        <f t="shared" si="14"/>
        <v>1350000</v>
      </c>
      <c r="I125" s="31">
        <f t="shared" si="15"/>
        <v>1350000</v>
      </c>
      <c r="J125" s="31">
        <f t="shared" si="16"/>
        <v>900000</v>
      </c>
      <c r="K125" s="67" t="s">
        <v>111</v>
      </c>
      <c r="L125" s="72" t="s">
        <v>328</v>
      </c>
      <c r="M125" s="91" t="s">
        <v>413</v>
      </c>
    </row>
    <row r="126" spans="1:17" s="28" customFormat="1" ht="27.95" customHeight="1" x14ac:dyDescent="0.15">
      <c r="A126" s="69" t="s">
        <v>37</v>
      </c>
      <c r="B126" s="27" t="s">
        <v>181</v>
      </c>
      <c r="C126" s="62" t="s">
        <v>27</v>
      </c>
      <c r="D126" s="54">
        <v>1</v>
      </c>
      <c r="E126" s="54">
        <v>1</v>
      </c>
      <c r="F126" s="38">
        <v>9400000</v>
      </c>
      <c r="G126" s="31">
        <f t="shared" si="13"/>
        <v>1880000</v>
      </c>
      <c r="H126" s="31">
        <f t="shared" si="14"/>
        <v>2820000</v>
      </c>
      <c r="I126" s="31">
        <f t="shared" si="15"/>
        <v>2820000</v>
      </c>
      <c r="J126" s="31">
        <f t="shared" si="16"/>
        <v>1880000</v>
      </c>
      <c r="K126" s="67" t="s">
        <v>111</v>
      </c>
      <c r="L126" s="72" t="s">
        <v>328</v>
      </c>
      <c r="M126" s="91" t="s">
        <v>402</v>
      </c>
    </row>
    <row r="127" spans="1:17" s="28" customFormat="1" ht="27.95" customHeight="1" x14ac:dyDescent="0.15">
      <c r="A127" s="69" t="s">
        <v>37</v>
      </c>
      <c r="B127" s="27" t="s">
        <v>433</v>
      </c>
      <c r="C127" s="62" t="s">
        <v>44</v>
      </c>
      <c r="D127" s="37">
        <v>2640</v>
      </c>
      <c r="E127" s="37">
        <v>1737</v>
      </c>
      <c r="F127" s="38">
        <v>20000000</v>
      </c>
      <c r="G127" s="31">
        <f t="shared" si="13"/>
        <v>4000000</v>
      </c>
      <c r="H127" s="31">
        <f t="shared" si="14"/>
        <v>6000000</v>
      </c>
      <c r="I127" s="31">
        <f t="shared" si="15"/>
        <v>6000000</v>
      </c>
      <c r="J127" s="31">
        <f t="shared" si="16"/>
        <v>4000000</v>
      </c>
      <c r="K127" s="67" t="s">
        <v>111</v>
      </c>
      <c r="L127" s="72" t="s">
        <v>328</v>
      </c>
      <c r="M127" s="91" t="s">
        <v>417</v>
      </c>
    </row>
    <row r="128" spans="1:17" s="28" customFormat="1" ht="27.95" customHeight="1" x14ac:dyDescent="0.15">
      <c r="A128" s="69" t="s">
        <v>37</v>
      </c>
      <c r="B128" s="27" t="s">
        <v>210</v>
      </c>
      <c r="C128" s="62" t="s">
        <v>28</v>
      </c>
      <c r="D128" s="37">
        <v>594</v>
      </c>
      <c r="E128" s="37">
        <v>200</v>
      </c>
      <c r="F128" s="38">
        <v>11000000</v>
      </c>
      <c r="G128" s="31">
        <f t="shared" si="13"/>
        <v>2200000</v>
      </c>
      <c r="H128" s="31">
        <f t="shared" si="14"/>
        <v>3300000</v>
      </c>
      <c r="I128" s="31">
        <f t="shared" si="15"/>
        <v>3300000</v>
      </c>
      <c r="J128" s="31">
        <f t="shared" si="16"/>
        <v>2200000</v>
      </c>
      <c r="K128" s="67" t="s">
        <v>111</v>
      </c>
      <c r="L128" s="72" t="s">
        <v>328</v>
      </c>
      <c r="M128" s="91" t="s">
        <v>419</v>
      </c>
      <c r="N128" s="28" t="s">
        <v>475</v>
      </c>
      <c r="Q128" s="28" t="s">
        <v>502</v>
      </c>
    </row>
    <row r="129" spans="1:14" s="28" customFormat="1" ht="27.95" customHeight="1" x14ac:dyDescent="0.15">
      <c r="A129" s="69" t="s">
        <v>37</v>
      </c>
      <c r="B129" s="27" t="s">
        <v>211</v>
      </c>
      <c r="C129" s="62" t="s">
        <v>47</v>
      </c>
      <c r="D129" s="37">
        <v>16.5</v>
      </c>
      <c r="E129" s="37">
        <v>16.5</v>
      </c>
      <c r="F129" s="38">
        <v>4500000</v>
      </c>
      <c r="G129" s="31">
        <f t="shared" si="13"/>
        <v>900000</v>
      </c>
      <c r="H129" s="31">
        <f t="shared" si="14"/>
        <v>1350000</v>
      </c>
      <c r="I129" s="31">
        <f t="shared" si="15"/>
        <v>1350000</v>
      </c>
      <c r="J129" s="31">
        <f t="shared" si="16"/>
        <v>900000</v>
      </c>
      <c r="K129" s="67" t="s">
        <v>111</v>
      </c>
      <c r="L129" s="72" t="s">
        <v>328</v>
      </c>
      <c r="M129" s="91" t="s">
        <v>413</v>
      </c>
      <c r="N129" s="86"/>
    </row>
    <row r="130" spans="1:14" s="28" customFormat="1" ht="27.95" customHeight="1" x14ac:dyDescent="0.15">
      <c r="A130" s="69" t="s">
        <v>37</v>
      </c>
      <c r="B130" s="27" t="s">
        <v>153</v>
      </c>
      <c r="C130" s="62" t="s">
        <v>131</v>
      </c>
      <c r="D130" s="37">
        <v>264</v>
      </c>
      <c r="E130" s="37">
        <v>200</v>
      </c>
      <c r="F130" s="38">
        <v>11000000</v>
      </c>
      <c r="G130" s="31">
        <f t="shared" si="13"/>
        <v>2200000</v>
      </c>
      <c r="H130" s="31">
        <f t="shared" si="14"/>
        <v>3300000</v>
      </c>
      <c r="I130" s="31">
        <f t="shared" si="15"/>
        <v>3300000</v>
      </c>
      <c r="J130" s="31">
        <f t="shared" si="16"/>
        <v>2200000</v>
      </c>
      <c r="K130" s="67" t="s">
        <v>111</v>
      </c>
      <c r="L130" s="72" t="s">
        <v>328</v>
      </c>
      <c r="M130" s="91" t="s">
        <v>419</v>
      </c>
      <c r="N130" s="86" t="s">
        <v>475</v>
      </c>
    </row>
    <row r="131" spans="1:14" s="28" customFormat="1" ht="27.95" customHeight="1" x14ac:dyDescent="0.15">
      <c r="A131" s="69" t="s">
        <v>37</v>
      </c>
      <c r="B131" s="27" t="s">
        <v>211</v>
      </c>
      <c r="C131" s="62" t="s">
        <v>47</v>
      </c>
      <c r="D131" s="37">
        <v>300</v>
      </c>
      <c r="E131" s="37">
        <v>300</v>
      </c>
      <c r="F131" s="38">
        <v>444000</v>
      </c>
      <c r="G131" s="31">
        <f t="shared" si="13"/>
        <v>88800</v>
      </c>
      <c r="H131" s="31">
        <f t="shared" si="14"/>
        <v>133200</v>
      </c>
      <c r="I131" s="31">
        <f t="shared" si="15"/>
        <v>133200</v>
      </c>
      <c r="J131" s="31">
        <f t="shared" si="16"/>
        <v>88800</v>
      </c>
      <c r="K131" s="67" t="s">
        <v>111</v>
      </c>
      <c r="L131" s="72" t="s">
        <v>328</v>
      </c>
      <c r="M131" s="91" t="s">
        <v>404</v>
      </c>
      <c r="N131" s="86" t="s">
        <v>475</v>
      </c>
    </row>
    <row r="132" spans="1:14" s="28" customFormat="1" ht="27.95" customHeight="1" x14ac:dyDescent="0.15">
      <c r="A132" s="69" t="s">
        <v>37</v>
      </c>
      <c r="B132" s="27" t="s">
        <v>320</v>
      </c>
      <c r="C132" s="62" t="s">
        <v>91</v>
      </c>
      <c r="D132" s="37">
        <v>1000</v>
      </c>
      <c r="E132" s="37">
        <v>1000</v>
      </c>
      <c r="F132" s="38">
        <v>1480000</v>
      </c>
      <c r="G132" s="31">
        <f t="shared" si="13"/>
        <v>296000</v>
      </c>
      <c r="H132" s="31">
        <f t="shared" si="14"/>
        <v>444000</v>
      </c>
      <c r="I132" s="31">
        <f t="shared" si="15"/>
        <v>444000</v>
      </c>
      <c r="J132" s="31">
        <f t="shared" si="16"/>
        <v>296000</v>
      </c>
      <c r="K132" s="67" t="s">
        <v>111</v>
      </c>
      <c r="L132" s="72" t="s">
        <v>328</v>
      </c>
      <c r="M132" s="91" t="s">
        <v>404</v>
      </c>
      <c r="N132" s="86"/>
    </row>
    <row r="133" spans="1:14" s="28" customFormat="1" ht="27.95" customHeight="1" x14ac:dyDescent="0.15">
      <c r="A133" s="69" t="s">
        <v>37</v>
      </c>
      <c r="B133" s="27" t="s">
        <v>434</v>
      </c>
      <c r="C133" s="62" t="s">
        <v>300</v>
      </c>
      <c r="D133" s="37">
        <v>1000</v>
      </c>
      <c r="E133" s="37">
        <v>834</v>
      </c>
      <c r="F133" s="38">
        <v>20000000</v>
      </c>
      <c r="G133" s="31">
        <f t="shared" si="13"/>
        <v>4000000</v>
      </c>
      <c r="H133" s="31">
        <f t="shared" si="14"/>
        <v>6000000</v>
      </c>
      <c r="I133" s="31">
        <f t="shared" si="15"/>
        <v>6000000</v>
      </c>
      <c r="J133" s="31">
        <f t="shared" si="16"/>
        <v>4000000</v>
      </c>
      <c r="K133" s="67" t="s">
        <v>111</v>
      </c>
      <c r="L133" s="72" t="s">
        <v>328</v>
      </c>
      <c r="M133" s="91" t="s">
        <v>409</v>
      </c>
      <c r="N133" s="86"/>
    </row>
    <row r="134" spans="1:14" s="28" customFormat="1" ht="27.95" customHeight="1" x14ac:dyDescent="0.15">
      <c r="A134" s="69" t="s">
        <v>37</v>
      </c>
      <c r="B134" s="27" t="s">
        <v>435</v>
      </c>
      <c r="C134" s="62" t="s">
        <v>64</v>
      </c>
      <c r="D134" s="55">
        <v>10</v>
      </c>
      <c r="E134" s="55">
        <v>10</v>
      </c>
      <c r="F134" s="38">
        <v>1410000</v>
      </c>
      <c r="G134" s="31">
        <f t="shared" si="13"/>
        <v>282000</v>
      </c>
      <c r="H134" s="31">
        <f t="shared" si="14"/>
        <v>423000</v>
      </c>
      <c r="I134" s="31">
        <f t="shared" si="15"/>
        <v>423000</v>
      </c>
      <c r="J134" s="31">
        <f t="shared" si="16"/>
        <v>282000</v>
      </c>
      <c r="K134" s="67" t="s">
        <v>111</v>
      </c>
      <c r="L134" s="72" t="s">
        <v>328</v>
      </c>
      <c r="M134" s="91" t="s">
        <v>189</v>
      </c>
      <c r="N134" s="86" t="s">
        <v>476</v>
      </c>
    </row>
    <row r="135" spans="1:14" s="28" customFormat="1" ht="27.95" customHeight="1" x14ac:dyDescent="0.15">
      <c r="A135" s="69" t="s">
        <v>37</v>
      </c>
      <c r="B135" s="27" t="s">
        <v>147</v>
      </c>
      <c r="C135" s="62" t="s">
        <v>138</v>
      </c>
      <c r="D135" s="57">
        <v>0.5</v>
      </c>
      <c r="E135" s="57">
        <v>0.5</v>
      </c>
      <c r="F135" s="38">
        <v>1700000</v>
      </c>
      <c r="G135" s="31">
        <f t="shared" si="13"/>
        <v>340000</v>
      </c>
      <c r="H135" s="31">
        <f t="shared" si="14"/>
        <v>510000</v>
      </c>
      <c r="I135" s="31">
        <f t="shared" si="15"/>
        <v>510000</v>
      </c>
      <c r="J135" s="31">
        <f t="shared" si="16"/>
        <v>340000</v>
      </c>
      <c r="K135" s="67" t="s">
        <v>111</v>
      </c>
      <c r="L135" s="72" t="s">
        <v>328</v>
      </c>
      <c r="M135" s="91" t="s">
        <v>418</v>
      </c>
      <c r="N135" s="86"/>
    </row>
    <row r="136" spans="1:14" s="28" customFormat="1" ht="27.95" customHeight="1" x14ac:dyDescent="0.15">
      <c r="A136" s="69" t="s">
        <v>333</v>
      </c>
      <c r="B136" s="17" t="s">
        <v>242</v>
      </c>
      <c r="C136" s="12" t="s">
        <v>243</v>
      </c>
      <c r="D136" s="37" t="s">
        <v>495</v>
      </c>
      <c r="E136" s="37" t="s">
        <v>495</v>
      </c>
      <c r="F136" s="49">
        <v>6000000</v>
      </c>
      <c r="G136" s="31">
        <f t="shared" si="13"/>
        <v>1200000</v>
      </c>
      <c r="H136" s="31">
        <f t="shared" si="14"/>
        <v>1800000</v>
      </c>
      <c r="I136" s="31">
        <f t="shared" si="15"/>
        <v>1800000</v>
      </c>
      <c r="J136" s="49">
        <f t="shared" si="16"/>
        <v>1200000</v>
      </c>
      <c r="K136" s="67" t="s">
        <v>111</v>
      </c>
      <c r="L136" s="72" t="s">
        <v>328</v>
      </c>
      <c r="M136" s="74" t="s">
        <v>244</v>
      </c>
      <c r="N136" s="28" t="s">
        <v>494</v>
      </c>
    </row>
    <row r="137" spans="1:14" s="28" customFormat="1" ht="27.95" customHeight="1" x14ac:dyDescent="0.15">
      <c r="A137" s="69" t="s">
        <v>37</v>
      </c>
      <c r="B137" s="27" t="s">
        <v>440</v>
      </c>
      <c r="C137" s="62" t="s">
        <v>399</v>
      </c>
      <c r="D137" s="98">
        <v>1</v>
      </c>
      <c r="E137" s="98">
        <v>1</v>
      </c>
      <c r="F137" s="38">
        <v>30000000</v>
      </c>
      <c r="G137" s="31">
        <f t="shared" si="13"/>
        <v>6000000</v>
      </c>
      <c r="H137" s="31">
        <f t="shared" si="14"/>
        <v>9000000</v>
      </c>
      <c r="I137" s="31">
        <f t="shared" si="15"/>
        <v>9000000</v>
      </c>
      <c r="J137" s="31">
        <f t="shared" si="16"/>
        <v>6000000</v>
      </c>
      <c r="K137" s="67" t="s">
        <v>111</v>
      </c>
      <c r="L137" s="72" t="s">
        <v>328</v>
      </c>
      <c r="M137" s="91" t="s">
        <v>424</v>
      </c>
      <c r="N137" s="28" t="s">
        <v>494</v>
      </c>
    </row>
    <row r="138" spans="1:14" s="28" customFormat="1" ht="27.95" customHeight="1" x14ac:dyDescent="0.15">
      <c r="A138" s="69" t="s">
        <v>37</v>
      </c>
      <c r="B138" s="27" t="s">
        <v>440</v>
      </c>
      <c r="C138" s="62" t="s">
        <v>399</v>
      </c>
      <c r="D138" s="98">
        <v>1</v>
      </c>
      <c r="E138" s="98">
        <v>1</v>
      </c>
      <c r="F138" s="38">
        <v>11700000</v>
      </c>
      <c r="G138" s="31">
        <f t="shared" si="13"/>
        <v>2340000</v>
      </c>
      <c r="H138" s="31">
        <f t="shared" si="14"/>
        <v>3510000</v>
      </c>
      <c r="I138" s="31">
        <f t="shared" si="15"/>
        <v>3510000</v>
      </c>
      <c r="J138" s="31">
        <f t="shared" si="16"/>
        <v>2340000</v>
      </c>
      <c r="K138" s="67" t="s">
        <v>111</v>
      </c>
      <c r="L138" s="72" t="s">
        <v>328</v>
      </c>
      <c r="M138" s="91" t="s">
        <v>443</v>
      </c>
      <c r="N138" s="28" t="s">
        <v>494</v>
      </c>
    </row>
    <row r="139" spans="1:14" s="28" customFormat="1" ht="27.95" customHeight="1" x14ac:dyDescent="0.15">
      <c r="A139" s="69" t="s">
        <v>37</v>
      </c>
      <c r="B139" s="27" t="s">
        <v>271</v>
      </c>
      <c r="C139" s="39" t="s">
        <v>272</v>
      </c>
      <c r="D139" s="58">
        <v>3000</v>
      </c>
      <c r="E139" s="58">
        <v>3000</v>
      </c>
      <c r="F139" s="31">
        <f t="shared" ref="F139:F153" si="17">E139*4852</f>
        <v>14556000</v>
      </c>
      <c r="G139" s="31">
        <f t="shared" si="13"/>
        <v>2911200</v>
      </c>
      <c r="H139" s="31">
        <f t="shared" si="14"/>
        <v>4366800</v>
      </c>
      <c r="I139" s="31">
        <f t="shared" si="15"/>
        <v>4366800</v>
      </c>
      <c r="J139" s="31">
        <f t="shared" si="16"/>
        <v>2911200</v>
      </c>
      <c r="K139" s="67" t="s">
        <v>437</v>
      </c>
      <c r="L139" s="72" t="s">
        <v>438</v>
      </c>
      <c r="M139" s="91" t="s">
        <v>439</v>
      </c>
      <c r="N139" s="37"/>
    </row>
    <row r="140" spans="1:14" s="28" customFormat="1" ht="27.95" customHeight="1" x14ac:dyDescent="0.15">
      <c r="A140" s="69" t="s">
        <v>37</v>
      </c>
      <c r="B140" s="27" t="s">
        <v>274</v>
      </c>
      <c r="C140" s="39" t="s">
        <v>58</v>
      </c>
      <c r="D140" s="58">
        <v>6000</v>
      </c>
      <c r="E140" s="58">
        <v>3000</v>
      </c>
      <c r="F140" s="31">
        <f t="shared" si="17"/>
        <v>14556000</v>
      </c>
      <c r="G140" s="31">
        <f t="shared" si="13"/>
        <v>2911200</v>
      </c>
      <c r="H140" s="31">
        <f t="shared" si="14"/>
        <v>4366800</v>
      </c>
      <c r="I140" s="31">
        <f t="shared" si="15"/>
        <v>4366800</v>
      </c>
      <c r="J140" s="31">
        <f t="shared" si="16"/>
        <v>2911200</v>
      </c>
      <c r="K140" s="67" t="s">
        <v>437</v>
      </c>
      <c r="L140" s="72" t="s">
        <v>438</v>
      </c>
      <c r="M140" s="91" t="s">
        <v>439</v>
      </c>
      <c r="N140" s="37"/>
    </row>
    <row r="141" spans="1:14" s="28" customFormat="1" ht="27.95" customHeight="1" x14ac:dyDescent="0.15">
      <c r="A141" s="69" t="s">
        <v>37</v>
      </c>
      <c r="B141" s="27" t="s">
        <v>275</v>
      </c>
      <c r="C141" s="39" t="s">
        <v>276</v>
      </c>
      <c r="D141" s="58">
        <v>1500</v>
      </c>
      <c r="E141" s="58">
        <v>1500</v>
      </c>
      <c r="F141" s="31">
        <f t="shared" si="17"/>
        <v>7278000</v>
      </c>
      <c r="G141" s="31">
        <f t="shared" si="13"/>
        <v>1455600</v>
      </c>
      <c r="H141" s="31">
        <f t="shared" si="14"/>
        <v>2183400</v>
      </c>
      <c r="I141" s="31">
        <f t="shared" si="15"/>
        <v>2183400</v>
      </c>
      <c r="J141" s="31">
        <f t="shared" si="16"/>
        <v>1455600</v>
      </c>
      <c r="K141" s="67" t="s">
        <v>437</v>
      </c>
      <c r="L141" s="72" t="s">
        <v>438</v>
      </c>
      <c r="M141" s="91" t="s">
        <v>439</v>
      </c>
      <c r="N141" s="37"/>
    </row>
    <row r="142" spans="1:14" s="28" customFormat="1" ht="27.95" customHeight="1" x14ac:dyDescent="0.15">
      <c r="A142" s="69" t="s">
        <v>37</v>
      </c>
      <c r="B142" s="27" t="s">
        <v>277</v>
      </c>
      <c r="C142" s="62" t="s">
        <v>278</v>
      </c>
      <c r="D142" s="58">
        <v>250</v>
      </c>
      <c r="E142" s="58">
        <v>250</v>
      </c>
      <c r="F142" s="31">
        <f t="shared" si="17"/>
        <v>1213000</v>
      </c>
      <c r="G142" s="31">
        <f t="shared" si="13"/>
        <v>242600</v>
      </c>
      <c r="H142" s="31">
        <f t="shared" si="14"/>
        <v>363900</v>
      </c>
      <c r="I142" s="31">
        <f t="shared" si="15"/>
        <v>363900</v>
      </c>
      <c r="J142" s="31">
        <f t="shared" si="16"/>
        <v>242600</v>
      </c>
      <c r="K142" s="67" t="s">
        <v>437</v>
      </c>
      <c r="L142" s="72" t="s">
        <v>438</v>
      </c>
      <c r="M142" s="91" t="s">
        <v>439</v>
      </c>
      <c r="N142" s="86"/>
    </row>
    <row r="143" spans="1:14" s="28" customFormat="1" ht="27.95" customHeight="1" x14ac:dyDescent="0.15">
      <c r="A143" s="69" t="s">
        <v>37</v>
      </c>
      <c r="B143" s="27" t="s">
        <v>279</v>
      </c>
      <c r="C143" s="39" t="s">
        <v>86</v>
      </c>
      <c r="D143" s="58">
        <v>1300</v>
      </c>
      <c r="E143" s="58">
        <v>1300</v>
      </c>
      <c r="F143" s="31">
        <f t="shared" si="17"/>
        <v>6307600</v>
      </c>
      <c r="G143" s="31">
        <f t="shared" si="13"/>
        <v>1261520</v>
      </c>
      <c r="H143" s="31">
        <f t="shared" si="14"/>
        <v>1892280</v>
      </c>
      <c r="I143" s="31">
        <f t="shared" si="15"/>
        <v>1892280</v>
      </c>
      <c r="J143" s="31">
        <f t="shared" si="16"/>
        <v>1261520</v>
      </c>
      <c r="K143" s="67" t="s">
        <v>437</v>
      </c>
      <c r="L143" s="72" t="s">
        <v>438</v>
      </c>
      <c r="M143" s="91" t="s">
        <v>439</v>
      </c>
      <c r="N143" s="86"/>
    </row>
    <row r="144" spans="1:14" s="28" customFormat="1" ht="27.95" customHeight="1" x14ac:dyDescent="0.15">
      <c r="A144" s="69" t="s">
        <v>37</v>
      </c>
      <c r="B144" s="27" t="s">
        <v>280</v>
      </c>
      <c r="C144" s="39" t="s">
        <v>281</v>
      </c>
      <c r="D144" s="58">
        <v>1500</v>
      </c>
      <c r="E144" s="58">
        <v>1500</v>
      </c>
      <c r="F144" s="31">
        <f t="shared" si="17"/>
        <v>7278000</v>
      </c>
      <c r="G144" s="31">
        <f t="shared" si="13"/>
        <v>1455600</v>
      </c>
      <c r="H144" s="31">
        <f t="shared" si="14"/>
        <v>2183400</v>
      </c>
      <c r="I144" s="31">
        <f t="shared" si="15"/>
        <v>2183400</v>
      </c>
      <c r="J144" s="31">
        <f t="shared" si="16"/>
        <v>1455600</v>
      </c>
      <c r="K144" s="67" t="s">
        <v>437</v>
      </c>
      <c r="L144" s="72" t="s">
        <v>438</v>
      </c>
      <c r="M144" s="91" t="s">
        <v>439</v>
      </c>
      <c r="N144" s="54"/>
    </row>
    <row r="145" spans="1:14" s="28" customFormat="1" ht="27.95" customHeight="1" x14ac:dyDescent="0.15">
      <c r="A145" s="69" t="s">
        <v>37</v>
      </c>
      <c r="B145" s="27" t="s">
        <v>133</v>
      </c>
      <c r="C145" s="39" t="s">
        <v>136</v>
      </c>
      <c r="D145" s="58">
        <v>3000</v>
      </c>
      <c r="E145" s="58">
        <v>3000</v>
      </c>
      <c r="F145" s="31">
        <f t="shared" si="17"/>
        <v>14556000</v>
      </c>
      <c r="G145" s="31">
        <f t="shared" si="13"/>
        <v>2911200</v>
      </c>
      <c r="H145" s="31">
        <f t="shared" si="14"/>
        <v>4366800</v>
      </c>
      <c r="I145" s="31">
        <f t="shared" si="15"/>
        <v>4366800</v>
      </c>
      <c r="J145" s="31">
        <f t="shared" si="16"/>
        <v>2911200</v>
      </c>
      <c r="K145" s="67" t="s">
        <v>437</v>
      </c>
      <c r="L145" s="72" t="s">
        <v>438</v>
      </c>
      <c r="M145" s="91" t="s">
        <v>439</v>
      </c>
      <c r="N145" s="54"/>
    </row>
    <row r="146" spans="1:14" s="28" customFormat="1" ht="27.95" customHeight="1" x14ac:dyDescent="0.15">
      <c r="A146" s="69" t="s">
        <v>37</v>
      </c>
      <c r="B146" s="27" t="s">
        <v>282</v>
      </c>
      <c r="C146" s="39" t="s">
        <v>126</v>
      </c>
      <c r="D146" s="58">
        <v>2500</v>
      </c>
      <c r="E146" s="58">
        <v>2500</v>
      </c>
      <c r="F146" s="31">
        <f t="shared" si="17"/>
        <v>12130000</v>
      </c>
      <c r="G146" s="31">
        <f t="shared" si="13"/>
        <v>2426000</v>
      </c>
      <c r="H146" s="31">
        <f t="shared" si="14"/>
        <v>3639000</v>
      </c>
      <c r="I146" s="31">
        <f t="shared" si="15"/>
        <v>3639000</v>
      </c>
      <c r="J146" s="31">
        <f t="shared" si="16"/>
        <v>2426000</v>
      </c>
      <c r="K146" s="67" t="s">
        <v>437</v>
      </c>
      <c r="L146" s="72" t="s">
        <v>438</v>
      </c>
      <c r="M146" s="91" t="s">
        <v>439</v>
      </c>
      <c r="N146" s="86"/>
    </row>
    <row r="147" spans="1:14" s="28" customFormat="1" ht="27.95" customHeight="1" x14ac:dyDescent="0.15">
      <c r="A147" s="69" t="s">
        <v>37</v>
      </c>
      <c r="B147" s="27" t="s">
        <v>283</v>
      </c>
      <c r="C147" s="39" t="s">
        <v>284</v>
      </c>
      <c r="D147" s="58">
        <v>3000</v>
      </c>
      <c r="E147" s="58">
        <v>3000</v>
      </c>
      <c r="F147" s="31">
        <f t="shared" si="17"/>
        <v>14556000</v>
      </c>
      <c r="G147" s="31">
        <f t="shared" si="13"/>
        <v>2911200</v>
      </c>
      <c r="H147" s="31">
        <f t="shared" si="14"/>
        <v>4366800</v>
      </c>
      <c r="I147" s="31">
        <f t="shared" si="15"/>
        <v>4366800</v>
      </c>
      <c r="J147" s="31">
        <f t="shared" si="16"/>
        <v>2911200</v>
      </c>
      <c r="K147" s="67" t="s">
        <v>437</v>
      </c>
      <c r="L147" s="72" t="s">
        <v>438</v>
      </c>
      <c r="M147" s="91" t="s">
        <v>439</v>
      </c>
      <c r="N147" s="86"/>
    </row>
    <row r="148" spans="1:14" s="28" customFormat="1" ht="27.95" customHeight="1" x14ac:dyDescent="0.15">
      <c r="A148" s="69" t="s">
        <v>37</v>
      </c>
      <c r="B148" s="27" t="s">
        <v>285</v>
      </c>
      <c r="C148" s="39" t="s">
        <v>286</v>
      </c>
      <c r="D148" s="58">
        <v>3000</v>
      </c>
      <c r="E148" s="58">
        <v>3000</v>
      </c>
      <c r="F148" s="31">
        <f t="shared" si="17"/>
        <v>14556000</v>
      </c>
      <c r="G148" s="31">
        <f t="shared" si="13"/>
        <v>2911200</v>
      </c>
      <c r="H148" s="31">
        <f t="shared" si="14"/>
        <v>4366800</v>
      </c>
      <c r="I148" s="31">
        <f t="shared" si="15"/>
        <v>4366800</v>
      </c>
      <c r="J148" s="31">
        <f t="shared" si="16"/>
        <v>2911200</v>
      </c>
      <c r="K148" s="67" t="s">
        <v>437</v>
      </c>
      <c r="L148" s="72" t="s">
        <v>438</v>
      </c>
      <c r="M148" s="91" t="s">
        <v>439</v>
      </c>
    </row>
    <row r="149" spans="1:14" s="28" customFormat="1" ht="27.95" customHeight="1" x14ac:dyDescent="0.15">
      <c r="A149" s="69" t="s">
        <v>37</v>
      </c>
      <c r="B149" s="27" t="s">
        <v>289</v>
      </c>
      <c r="C149" s="39" t="s">
        <v>290</v>
      </c>
      <c r="D149" s="58">
        <v>6000</v>
      </c>
      <c r="E149" s="58">
        <v>3000</v>
      </c>
      <c r="F149" s="31">
        <f t="shared" si="17"/>
        <v>14556000</v>
      </c>
      <c r="G149" s="31">
        <f t="shared" ref="G149:G153" si="18">F149*0.2</f>
        <v>2911200</v>
      </c>
      <c r="H149" s="31">
        <f t="shared" si="14"/>
        <v>4366800</v>
      </c>
      <c r="I149" s="31">
        <f t="shared" si="15"/>
        <v>4366800</v>
      </c>
      <c r="J149" s="31">
        <f t="shared" si="16"/>
        <v>2911200</v>
      </c>
      <c r="K149" s="67" t="s">
        <v>437</v>
      </c>
      <c r="L149" s="72" t="s">
        <v>438</v>
      </c>
      <c r="M149" s="91" t="s">
        <v>439</v>
      </c>
    </row>
    <row r="150" spans="1:14" s="28" customFormat="1" ht="27.95" customHeight="1" x14ac:dyDescent="0.15">
      <c r="A150" s="69" t="s">
        <v>37</v>
      </c>
      <c r="B150" s="27" t="s">
        <v>291</v>
      </c>
      <c r="C150" s="39" t="s">
        <v>292</v>
      </c>
      <c r="D150" s="58">
        <v>3000</v>
      </c>
      <c r="E150" s="58">
        <v>3000</v>
      </c>
      <c r="F150" s="31">
        <f t="shared" si="17"/>
        <v>14556000</v>
      </c>
      <c r="G150" s="31">
        <f t="shared" si="18"/>
        <v>2911200</v>
      </c>
      <c r="H150" s="31">
        <f t="shared" si="14"/>
        <v>4366800</v>
      </c>
      <c r="I150" s="31">
        <f t="shared" si="15"/>
        <v>4366800</v>
      </c>
      <c r="J150" s="31">
        <f t="shared" si="16"/>
        <v>2911200</v>
      </c>
      <c r="K150" s="67" t="s">
        <v>437</v>
      </c>
      <c r="L150" s="72" t="s">
        <v>438</v>
      </c>
      <c r="M150" s="91" t="s">
        <v>439</v>
      </c>
    </row>
    <row r="151" spans="1:14" s="28" customFormat="1" ht="27.95" customHeight="1" x14ac:dyDescent="0.15">
      <c r="A151" s="69" t="s">
        <v>37</v>
      </c>
      <c r="B151" s="27" t="s">
        <v>293</v>
      </c>
      <c r="C151" s="39" t="s">
        <v>294</v>
      </c>
      <c r="D151" s="58">
        <v>3000</v>
      </c>
      <c r="E151" s="58">
        <v>3000</v>
      </c>
      <c r="F151" s="31">
        <f t="shared" si="17"/>
        <v>14556000</v>
      </c>
      <c r="G151" s="31">
        <f t="shared" si="18"/>
        <v>2911200</v>
      </c>
      <c r="H151" s="31">
        <f t="shared" si="14"/>
        <v>4366800</v>
      </c>
      <c r="I151" s="31">
        <f t="shared" si="15"/>
        <v>4366800</v>
      </c>
      <c r="J151" s="31">
        <f t="shared" si="16"/>
        <v>2911200</v>
      </c>
      <c r="K151" s="67" t="s">
        <v>437</v>
      </c>
      <c r="L151" s="72" t="s">
        <v>438</v>
      </c>
      <c r="M151" s="91" t="s">
        <v>439</v>
      </c>
    </row>
    <row r="152" spans="1:14" s="28" customFormat="1" ht="27.95" customHeight="1" x14ac:dyDescent="0.15">
      <c r="A152" s="69" t="s">
        <v>37</v>
      </c>
      <c r="B152" s="27" t="s">
        <v>295</v>
      </c>
      <c r="C152" s="39" t="s">
        <v>296</v>
      </c>
      <c r="D152" s="58">
        <v>3000</v>
      </c>
      <c r="E152" s="58">
        <v>3000</v>
      </c>
      <c r="F152" s="31">
        <f t="shared" si="17"/>
        <v>14556000</v>
      </c>
      <c r="G152" s="31">
        <f t="shared" si="18"/>
        <v>2911200</v>
      </c>
      <c r="H152" s="31">
        <f t="shared" si="14"/>
        <v>4366800</v>
      </c>
      <c r="I152" s="31">
        <f t="shared" si="15"/>
        <v>4366800</v>
      </c>
      <c r="J152" s="31">
        <f t="shared" si="16"/>
        <v>2911200</v>
      </c>
      <c r="K152" s="67" t="s">
        <v>437</v>
      </c>
      <c r="L152" s="72" t="s">
        <v>438</v>
      </c>
      <c r="M152" s="91" t="s">
        <v>439</v>
      </c>
    </row>
    <row r="153" spans="1:14" s="28" customFormat="1" ht="27.95" customHeight="1" x14ac:dyDescent="0.15">
      <c r="A153" s="69" t="s">
        <v>37</v>
      </c>
      <c r="B153" s="27" t="s">
        <v>297</v>
      </c>
      <c r="C153" s="39" t="s">
        <v>298</v>
      </c>
      <c r="D153" s="58">
        <v>2000</v>
      </c>
      <c r="E153" s="58">
        <v>2000</v>
      </c>
      <c r="F153" s="31">
        <f t="shared" si="17"/>
        <v>9704000</v>
      </c>
      <c r="G153" s="31">
        <f t="shared" si="18"/>
        <v>1940800</v>
      </c>
      <c r="H153" s="31">
        <f t="shared" si="14"/>
        <v>2911200</v>
      </c>
      <c r="I153" s="31">
        <f t="shared" si="15"/>
        <v>2911200</v>
      </c>
      <c r="J153" s="31">
        <f t="shared" si="16"/>
        <v>1940800</v>
      </c>
      <c r="K153" s="67" t="s">
        <v>437</v>
      </c>
      <c r="L153" s="72" t="s">
        <v>438</v>
      </c>
      <c r="M153" s="91" t="s">
        <v>439</v>
      </c>
    </row>
    <row r="154" spans="1:14" s="28" customFormat="1" ht="27.95" customHeight="1" x14ac:dyDescent="0.15">
      <c r="A154" s="69" t="s">
        <v>37</v>
      </c>
      <c r="B154" s="27" t="s">
        <v>440</v>
      </c>
      <c r="C154" s="62" t="s">
        <v>399</v>
      </c>
      <c r="D154" s="98">
        <v>1</v>
      </c>
      <c r="E154" s="98"/>
      <c r="F154" s="38"/>
      <c r="G154" s="31"/>
      <c r="H154" s="31"/>
      <c r="I154" s="31"/>
      <c r="J154" s="31"/>
      <c r="K154" s="87" t="s">
        <v>84</v>
      </c>
      <c r="L154" s="67" t="s">
        <v>453</v>
      </c>
      <c r="M154" s="91" t="s">
        <v>441</v>
      </c>
    </row>
    <row r="155" spans="1:14" s="28" customFormat="1" ht="27.95" customHeight="1" x14ac:dyDescent="0.15">
      <c r="A155" s="69" t="s">
        <v>37</v>
      </c>
      <c r="B155" s="27" t="s">
        <v>440</v>
      </c>
      <c r="C155" s="62" t="s">
        <v>399</v>
      </c>
      <c r="D155" s="98">
        <v>1</v>
      </c>
      <c r="E155" s="98"/>
      <c r="F155" s="38"/>
      <c r="G155" s="31"/>
      <c r="H155" s="31"/>
      <c r="I155" s="31"/>
      <c r="J155" s="31"/>
      <c r="K155" s="87" t="s">
        <v>84</v>
      </c>
      <c r="L155" s="67" t="s">
        <v>453</v>
      </c>
      <c r="M155" s="91" t="s">
        <v>442</v>
      </c>
    </row>
    <row r="156" spans="1:14" s="28" customFormat="1" ht="27.95" customHeight="1" x14ac:dyDescent="0.15">
      <c r="A156" s="69" t="s">
        <v>37</v>
      </c>
      <c r="B156" s="27" t="s">
        <v>440</v>
      </c>
      <c r="C156" s="62" t="s">
        <v>399</v>
      </c>
      <c r="D156" s="37">
        <v>1935</v>
      </c>
      <c r="E156" s="37"/>
      <c r="F156" s="38"/>
      <c r="G156" s="31">
        <f t="shared" ref="G156:G176" si="19">F156*0.2</f>
        <v>0</v>
      </c>
      <c r="H156" s="31">
        <f t="shared" ref="H156:H176" si="20">F156*0.3</f>
        <v>0</v>
      </c>
      <c r="I156" s="31">
        <f t="shared" ref="I156:I176" si="21">F156*0.3</f>
        <v>0</v>
      </c>
      <c r="J156" s="31">
        <f t="shared" ref="J156:J176" si="22">F156*0.2</f>
        <v>0</v>
      </c>
      <c r="K156" s="87" t="s">
        <v>84</v>
      </c>
      <c r="L156" s="67" t="s">
        <v>453</v>
      </c>
      <c r="M156" s="91" t="s">
        <v>419</v>
      </c>
    </row>
    <row r="157" spans="1:14" s="28" customFormat="1" ht="27.95" customHeight="1" x14ac:dyDescent="0.15">
      <c r="A157" s="69" t="s">
        <v>37</v>
      </c>
      <c r="B157" s="17" t="s">
        <v>378</v>
      </c>
      <c r="C157" s="12" t="s">
        <v>379</v>
      </c>
      <c r="D157" s="98">
        <v>1</v>
      </c>
      <c r="E157" s="98"/>
      <c r="F157" s="38"/>
      <c r="G157" s="31">
        <f t="shared" si="19"/>
        <v>0</v>
      </c>
      <c r="H157" s="31">
        <f t="shared" si="20"/>
        <v>0</v>
      </c>
      <c r="I157" s="31">
        <f t="shared" si="21"/>
        <v>0</v>
      </c>
      <c r="J157" s="31">
        <f t="shared" si="22"/>
        <v>0</v>
      </c>
      <c r="K157" s="87" t="s">
        <v>84</v>
      </c>
      <c r="L157" s="67" t="s">
        <v>453</v>
      </c>
      <c r="M157" s="91" t="s">
        <v>444</v>
      </c>
    </row>
    <row r="158" spans="1:14" s="28" customFormat="1" ht="27.95" customHeight="1" x14ac:dyDescent="0.15">
      <c r="A158" s="69" t="s">
        <v>37</v>
      </c>
      <c r="B158" s="17" t="s">
        <v>378</v>
      </c>
      <c r="C158" s="12" t="s">
        <v>379</v>
      </c>
      <c r="D158" s="98">
        <v>1</v>
      </c>
      <c r="E158" s="98"/>
      <c r="F158" s="38"/>
      <c r="G158" s="31">
        <f t="shared" si="19"/>
        <v>0</v>
      </c>
      <c r="H158" s="31">
        <f t="shared" si="20"/>
        <v>0</v>
      </c>
      <c r="I158" s="31">
        <f t="shared" si="21"/>
        <v>0</v>
      </c>
      <c r="J158" s="31">
        <f t="shared" si="22"/>
        <v>0</v>
      </c>
      <c r="K158" s="87" t="s">
        <v>84</v>
      </c>
      <c r="L158" s="67" t="s">
        <v>452</v>
      </c>
      <c r="M158" s="91" t="s">
        <v>445</v>
      </c>
    </row>
    <row r="159" spans="1:14" s="28" customFormat="1" ht="27.95" customHeight="1" x14ac:dyDescent="0.15">
      <c r="A159" s="69" t="s">
        <v>37</v>
      </c>
      <c r="B159" s="17" t="s">
        <v>378</v>
      </c>
      <c r="C159" s="12" t="s">
        <v>379</v>
      </c>
      <c r="D159" s="98">
        <v>1</v>
      </c>
      <c r="E159" s="98"/>
      <c r="F159" s="38"/>
      <c r="G159" s="31">
        <f t="shared" si="19"/>
        <v>0</v>
      </c>
      <c r="H159" s="31">
        <f t="shared" si="20"/>
        <v>0</v>
      </c>
      <c r="I159" s="31">
        <f t="shared" si="21"/>
        <v>0</v>
      </c>
      <c r="J159" s="31">
        <f t="shared" si="22"/>
        <v>0</v>
      </c>
      <c r="K159" s="87" t="s">
        <v>84</v>
      </c>
      <c r="L159" s="67" t="s">
        <v>453</v>
      </c>
      <c r="M159" s="91" t="s">
        <v>424</v>
      </c>
    </row>
    <row r="160" spans="1:14" s="28" customFormat="1" ht="27.95" customHeight="1" x14ac:dyDescent="0.15">
      <c r="A160" s="69" t="s">
        <v>37</v>
      </c>
      <c r="B160" s="17" t="s">
        <v>376</v>
      </c>
      <c r="C160" s="12" t="s">
        <v>377</v>
      </c>
      <c r="D160" s="98">
        <v>1</v>
      </c>
      <c r="E160" s="98"/>
      <c r="F160" s="38"/>
      <c r="G160" s="31">
        <f t="shared" si="19"/>
        <v>0</v>
      </c>
      <c r="H160" s="31">
        <f t="shared" si="20"/>
        <v>0</v>
      </c>
      <c r="I160" s="31">
        <f t="shared" si="21"/>
        <v>0</v>
      </c>
      <c r="J160" s="31">
        <f t="shared" si="22"/>
        <v>0</v>
      </c>
      <c r="K160" s="87" t="s">
        <v>84</v>
      </c>
      <c r="L160" s="67" t="s">
        <v>451</v>
      </c>
      <c r="M160" s="91" t="s">
        <v>446</v>
      </c>
    </row>
    <row r="161" spans="1:14" s="28" customFormat="1" ht="27.95" customHeight="1" x14ac:dyDescent="0.15">
      <c r="A161" s="69" t="s">
        <v>37</v>
      </c>
      <c r="B161" s="17" t="s">
        <v>376</v>
      </c>
      <c r="C161" s="12" t="s">
        <v>377</v>
      </c>
      <c r="D161" s="98">
        <v>1</v>
      </c>
      <c r="E161" s="98"/>
      <c r="F161" s="38"/>
      <c r="G161" s="31">
        <f t="shared" si="19"/>
        <v>0</v>
      </c>
      <c r="H161" s="31">
        <f t="shared" si="20"/>
        <v>0</v>
      </c>
      <c r="I161" s="31">
        <f t="shared" si="21"/>
        <v>0</v>
      </c>
      <c r="J161" s="31">
        <f t="shared" si="22"/>
        <v>0</v>
      </c>
      <c r="K161" s="87" t="s">
        <v>84</v>
      </c>
      <c r="L161" s="67" t="s">
        <v>451</v>
      </c>
      <c r="M161" s="91" t="s">
        <v>447</v>
      </c>
    </row>
    <row r="162" spans="1:14" s="28" customFormat="1" ht="27.95" customHeight="1" x14ac:dyDescent="0.15">
      <c r="A162" s="69" t="s">
        <v>37</v>
      </c>
      <c r="B162" s="27" t="s">
        <v>273</v>
      </c>
      <c r="C162" s="39" t="s">
        <v>63</v>
      </c>
      <c r="D162" s="58">
        <v>3000</v>
      </c>
      <c r="E162" s="58"/>
      <c r="F162" s="31"/>
      <c r="G162" s="31">
        <f t="shared" si="19"/>
        <v>0</v>
      </c>
      <c r="H162" s="31">
        <f t="shared" si="20"/>
        <v>0</v>
      </c>
      <c r="I162" s="31">
        <f t="shared" si="21"/>
        <v>0</v>
      </c>
      <c r="J162" s="31">
        <f t="shared" si="22"/>
        <v>0</v>
      </c>
      <c r="K162" s="87" t="s">
        <v>84</v>
      </c>
      <c r="L162" s="72" t="s">
        <v>472</v>
      </c>
      <c r="M162" s="91" t="s">
        <v>439</v>
      </c>
      <c r="N162" s="28" t="s">
        <v>474</v>
      </c>
    </row>
    <row r="163" spans="1:14" s="28" customFormat="1" ht="27.95" customHeight="1" x14ac:dyDescent="0.15">
      <c r="A163" s="69" t="s">
        <v>37</v>
      </c>
      <c r="B163" s="27" t="s">
        <v>321</v>
      </c>
      <c r="C163" s="12" t="s">
        <v>38</v>
      </c>
      <c r="D163" s="56">
        <v>300</v>
      </c>
      <c r="E163" s="56"/>
      <c r="F163" s="38"/>
      <c r="G163" s="31">
        <f t="shared" si="19"/>
        <v>0</v>
      </c>
      <c r="H163" s="31">
        <f t="shared" si="20"/>
        <v>0</v>
      </c>
      <c r="I163" s="31">
        <f t="shared" si="21"/>
        <v>0</v>
      </c>
      <c r="J163" s="31">
        <f t="shared" si="22"/>
        <v>0</v>
      </c>
      <c r="K163" s="87" t="s">
        <v>84</v>
      </c>
      <c r="L163" s="72" t="s">
        <v>472</v>
      </c>
      <c r="M163" s="91" t="s">
        <v>428</v>
      </c>
      <c r="N163" s="28" t="s">
        <v>474</v>
      </c>
    </row>
    <row r="164" spans="1:14" s="28" customFormat="1" ht="27.95" customHeight="1" x14ac:dyDescent="0.15">
      <c r="A164" s="69" t="s">
        <v>37</v>
      </c>
      <c r="B164" s="17" t="s">
        <v>190</v>
      </c>
      <c r="C164" s="12" t="s">
        <v>191</v>
      </c>
      <c r="D164" s="55">
        <v>2</v>
      </c>
      <c r="E164" s="55"/>
      <c r="F164" s="38"/>
      <c r="G164" s="31">
        <f t="shared" si="19"/>
        <v>0</v>
      </c>
      <c r="H164" s="31">
        <f t="shared" si="20"/>
        <v>0</v>
      </c>
      <c r="I164" s="31">
        <f t="shared" si="21"/>
        <v>0</v>
      </c>
      <c r="J164" s="31">
        <f t="shared" si="22"/>
        <v>0</v>
      </c>
      <c r="K164" s="87" t="s">
        <v>84</v>
      </c>
      <c r="L164" s="72" t="s">
        <v>472</v>
      </c>
      <c r="M164" s="91" t="s">
        <v>189</v>
      </c>
      <c r="N164" s="28" t="s">
        <v>474</v>
      </c>
    </row>
    <row r="165" spans="1:14" s="28" customFormat="1" ht="27.95" customHeight="1" x14ac:dyDescent="0.15">
      <c r="A165" s="69" t="s">
        <v>37</v>
      </c>
      <c r="B165" s="17" t="s">
        <v>190</v>
      </c>
      <c r="C165" s="12" t="s">
        <v>191</v>
      </c>
      <c r="D165" s="56">
        <v>100</v>
      </c>
      <c r="E165" s="56"/>
      <c r="F165" s="38"/>
      <c r="G165" s="31">
        <f t="shared" si="19"/>
        <v>0</v>
      </c>
      <c r="H165" s="31">
        <f t="shared" si="20"/>
        <v>0</v>
      </c>
      <c r="I165" s="31">
        <f t="shared" si="21"/>
        <v>0</v>
      </c>
      <c r="J165" s="31">
        <f t="shared" si="22"/>
        <v>0</v>
      </c>
      <c r="K165" s="87" t="s">
        <v>84</v>
      </c>
      <c r="L165" s="72" t="s">
        <v>472</v>
      </c>
      <c r="M165" s="91" t="s">
        <v>407</v>
      </c>
      <c r="N165" s="28" t="s">
        <v>474</v>
      </c>
    </row>
    <row r="166" spans="1:14" s="28" customFormat="1" ht="27.95" customHeight="1" x14ac:dyDescent="0.15">
      <c r="A166" s="69" t="s">
        <v>37</v>
      </c>
      <c r="B166" s="17" t="s">
        <v>164</v>
      </c>
      <c r="C166" s="12" t="s">
        <v>102</v>
      </c>
      <c r="D166" s="37">
        <v>264</v>
      </c>
      <c r="E166" s="37"/>
      <c r="F166" s="38"/>
      <c r="G166" s="31">
        <f t="shared" si="19"/>
        <v>0</v>
      </c>
      <c r="H166" s="31">
        <f t="shared" si="20"/>
        <v>0</v>
      </c>
      <c r="I166" s="31">
        <f t="shared" si="21"/>
        <v>0</v>
      </c>
      <c r="J166" s="31">
        <f t="shared" si="22"/>
        <v>0</v>
      </c>
      <c r="K166" s="87" t="s">
        <v>84</v>
      </c>
      <c r="L166" s="72" t="s">
        <v>472</v>
      </c>
      <c r="M166" s="91" t="s">
        <v>419</v>
      </c>
      <c r="N166" s="28" t="s">
        <v>474</v>
      </c>
    </row>
    <row r="167" spans="1:14" s="28" customFormat="1" ht="27.95" customHeight="1" x14ac:dyDescent="0.15">
      <c r="A167" s="69" t="s">
        <v>37</v>
      </c>
      <c r="B167" s="27" t="s">
        <v>181</v>
      </c>
      <c r="C167" s="12" t="s">
        <v>27</v>
      </c>
      <c r="D167" s="57">
        <v>1.5</v>
      </c>
      <c r="E167" s="57"/>
      <c r="F167" s="38"/>
      <c r="G167" s="31">
        <f t="shared" si="19"/>
        <v>0</v>
      </c>
      <c r="H167" s="31">
        <f t="shared" si="20"/>
        <v>0</v>
      </c>
      <c r="I167" s="31">
        <f t="shared" si="21"/>
        <v>0</v>
      </c>
      <c r="J167" s="31">
        <f t="shared" si="22"/>
        <v>0</v>
      </c>
      <c r="K167" s="87" t="s">
        <v>84</v>
      </c>
      <c r="L167" s="72" t="s">
        <v>472</v>
      </c>
      <c r="M167" s="91" t="s">
        <v>430</v>
      </c>
      <c r="N167" s="28" t="s">
        <v>474</v>
      </c>
    </row>
    <row r="168" spans="1:14" s="28" customFormat="1" ht="27.95" customHeight="1" x14ac:dyDescent="0.15">
      <c r="A168" s="69" t="s">
        <v>37</v>
      </c>
      <c r="B168" s="27" t="s">
        <v>320</v>
      </c>
      <c r="C168" s="62" t="s">
        <v>91</v>
      </c>
      <c r="D168" s="92">
        <v>4</v>
      </c>
      <c r="E168" s="92"/>
      <c r="F168" s="38"/>
      <c r="G168" s="31">
        <f t="shared" si="19"/>
        <v>0</v>
      </c>
      <c r="H168" s="31">
        <f t="shared" si="20"/>
        <v>0</v>
      </c>
      <c r="I168" s="31">
        <f t="shared" si="21"/>
        <v>0</v>
      </c>
      <c r="J168" s="31">
        <f t="shared" si="22"/>
        <v>0</v>
      </c>
      <c r="K168" s="67" t="s">
        <v>322</v>
      </c>
      <c r="L168" s="72" t="s">
        <v>471</v>
      </c>
      <c r="M168" s="91" t="s">
        <v>412</v>
      </c>
      <c r="N168" s="86" t="s">
        <v>473</v>
      </c>
    </row>
    <row r="169" spans="1:14" s="28" customFormat="1" ht="27.95" customHeight="1" x14ac:dyDescent="0.15">
      <c r="A169" s="69" t="s">
        <v>37</v>
      </c>
      <c r="B169" s="17" t="s">
        <v>421</v>
      </c>
      <c r="C169" s="12" t="s">
        <v>66</v>
      </c>
      <c r="D169" s="98">
        <v>4</v>
      </c>
      <c r="E169" s="98"/>
      <c r="F169" s="38"/>
      <c r="G169" s="31">
        <f t="shared" si="19"/>
        <v>0</v>
      </c>
      <c r="H169" s="31">
        <f t="shared" si="20"/>
        <v>0</v>
      </c>
      <c r="I169" s="31">
        <f t="shared" si="21"/>
        <v>0</v>
      </c>
      <c r="J169" s="31">
        <f t="shared" si="22"/>
        <v>0</v>
      </c>
      <c r="K169" s="67" t="s">
        <v>322</v>
      </c>
      <c r="L169" s="72" t="s">
        <v>471</v>
      </c>
      <c r="M169" s="91" t="s">
        <v>493</v>
      </c>
      <c r="N169" s="86" t="s">
        <v>473</v>
      </c>
    </row>
    <row r="170" spans="1:14" s="28" customFormat="1" ht="27.95" customHeight="1" x14ac:dyDescent="0.15">
      <c r="A170" s="69" t="s">
        <v>37</v>
      </c>
      <c r="B170" s="27" t="s">
        <v>320</v>
      </c>
      <c r="C170" s="62" t="s">
        <v>91</v>
      </c>
      <c r="D170" s="55">
        <v>3</v>
      </c>
      <c r="E170" s="55"/>
      <c r="F170" s="38"/>
      <c r="G170" s="31">
        <f t="shared" si="19"/>
        <v>0</v>
      </c>
      <c r="H170" s="31">
        <f t="shared" si="20"/>
        <v>0</v>
      </c>
      <c r="I170" s="31">
        <f t="shared" si="21"/>
        <v>0</v>
      </c>
      <c r="J170" s="31">
        <f t="shared" si="22"/>
        <v>0</v>
      </c>
      <c r="K170" s="67" t="s">
        <v>322</v>
      </c>
      <c r="L170" s="72" t="s">
        <v>471</v>
      </c>
      <c r="M170" s="91" t="s">
        <v>189</v>
      </c>
      <c r="N170" s="86" t="s">
        <v>473</v>
      </c>
    </row>
    <row r="171" spans="1:14" s="28" customFormat="1" ht="27.95" customHeight="1" x14ac:dyDescent="0.15">
      <c r="A171" s="69" t="s">
        <v>37</v>
      </c>
      <c r="B171" s="17" t="s">
        <v>153</v>
      </c>
      <c r="C171" s="12" t="s">
        <v>131</v>
      </c>
      <c r="D171" s="37">
        <v>33</v>
      </c>
      <c r="E171" s="37"/>
      <c r="F171" s="38"/>
      <c r="G171" s="31">
        <f t="shared" si="19"/>
        <v>0</v>
      </c>
      <c r="H171" s="31">
        <f t="shared" si="20"/>
        <v>0</v>
      </c>
      <c r="I171" s="31">
        <f t="shared" si="21"/>
        <v>0</v>
      </c>
      <c r="J171" s="31">
        <f t="shared" si="22"/>
        <v>0</v>
      </c>
      <c r="K171" s="67" t="s">
        <v>322</v>
      </c>
      <c r="L171" s="72" t="s">
        <v>471</v>
      </c>
      <c r="M171" s="91" t="s">
        <v>413</v>
      </c>
      <c r="N171" s="86" t="s">
        <v>473</v>
      </c>
    </row>
    <row r="172" spans="1:14" s="28" customFormat="1" ht="27.95" customHeight="1" x14ac:dyDescent="0.15">
      <c r="A172" s="69" t="s">
        <v>37</v>
      </c>
      <c r="B172" s="27" t="s">
        <v>346</v>
      </c>
      <c r="C172" s="12" t="s">
        <v>113</v>
      </c>
      <c r="D172" s="37">
        <v>36</v>
      </c>
      <c r="E172" s="37"/>
      <c r="F172" s="38"/>
      <c r="G172" s="31">
        <f t="shared" si="19"/>
        <v>0</v>
      </c>
      <c r="H172" s="31">
        <f t="shared" si="20"/>
        <v>0</v>
      </c>
      <c r="I172" s="31">
        <f t="shared" si="21"/>
        <v>0</v>
      </c>
      <c r="J172" s="31">
        <f t="shared" si="22"/>
        <v>0</v>
      </c>
      <c r="K172" s="67" t="s">
        <v>322</v>
      </c>
      <c r="L172" s="72" t="s">
        <v>471</v>
      </c>
      <c r="M172" s="91" t="s">
        <v>413</v>
      </c>
      <c r="N172" s="86" t="s">
        <v>473</v>
      </c>
    </row>
    <row r="173" spans="1:14" s="28" customFormat="1" ht="27.95" customHeight="1" x14ac:dyDescent="0.15">
      <c r="A173" s="69" t="s">
        <v>37</v>
      </c>
      <c r="B173" s="27" t="s">
        <v>346</v>
      </c>
      <c r="C173" s="12" t="s">
        <v>113</v>
      </c>
      <c r="D173" s="55">
        <v>10</v>
      </c>
      <c r="E173" s="55"/>
      <c r="F173" s="38"/>
      <c r="G173" s="31">
        <f t="shared" si="19"/>
        <v>0</v>
      </c>
      <c r="H173" s="31">
        <f t="shared" si="20"/>
        <v>0</v>
      </c>
      <c r="I173" s="31">
        <f t="shared" si="21"/>
        <v>0</v>
      </c>
      <c r="J173" s="31">
        <f t="shared" si="22"/>
        <v>0</v>
      </c>
      <c r="K173" s="67" t="s">
        <v>322</v>
      </c>
      <c r="L173" s="72" t="s">
        <v>471</v>
      </c>
      <c r="M173" s="91" t="s">
        <v>189</v>
      </c>
      <c r="N173" s="86" t="s">
        <v>497</v>
      </c>
    </row>
    <row r="174" spans="1:14" s="28" customFormat="1" ht="27.95" customHeight="1" x14ac:dyDescent="0.15">
      <c r="A174" s="69" t="s">
        <v>37</v>
      </c>
      <c r="B174" s="27" t="s">
        <v>142</v>
      </c>
      <c r="C174" s="12" t="s">
        <v>23</v>
      </c>
      <c r="D174" s="37">
        <v>30000</v>
      </c>
      <c r="E174" s="37"/>
      <c r="F174" s="38"/>
      <c r="G174" s="31">
        <f t="shared" si="19"/>
        <v>0</v>
      </c>
      <c r="H174" s="31">
        <f t="shared" si="20"/>
        <v>0</v>
      </c>
      <c r="I174" s="31">
        <f t="shared" si="21"/>
        <v>0</v>
      </c>
      <c r="J174" s="31">
        <f t="shared" si="22"/>
        <v>0</v>
      </c>
      <c r="K174" s="67" t="s">
        <v>322</v>
      </c>
      <c r="L174" s="72" t="s">
        <v>471</v>
      </c>
      <c r="M174" s="91" t="s">
        <v>422</v>
      </c>
      <c r="N174" s="86" t="s">
        <v>497</v>
      </c>
    </row>
    <row r="175" spans="1:14" s="28" customFormat="1" ht="27.95" customHeight="1" x14ac:dyDescent="0.15">
      <c r="A175" s="69" t="s">
        <v>37</v>
      </c>
      <c r="B175" s="27" t="s">
        <v>181</v>
      </c>
      <c r="C175" s="12" t="s">
        <v>27</v>
      </c>
      <c r="D175" s="99">
        <v>1</v>
      </c>
      <c r="E175" s="99"/>
      <c r="F175" s="38"/>
      <c r="G175" s="31">
        <f t="shared" si="19"/>
        <v>0</v>
      </c>
      <c r="H175" s="31">
        <f t="shared" si="20"/>
        <v>0</v>
      </c>
      <c r="I175" s="31">
        <f t="shared" si="21"/>
        <v>0</v>
      </c>
      <c r="J175" s="31">
        <f t="shared" si="22"/>
        <v>0</v>
      </c>
      <c r="K175" s="67" t="s">
        <v>322</v>
      </c>
      <c r="L175" s="72" t="s">
        <v>471</v>
      </c>
      <c r="M175" s="91" t="s">
        <v>431</v>
      </c>
      <c r="N175" s="86" t="s">
        <v>497</v>
      </c>
    </row>
    <row r="176" spans="1:14" s="28" customFormat="1" ht="27.95" customHeight="1" x14ac:dyDescent="0.15">
      <c r="A176" s="69" t="s">
        <v>37</v>
      </c>
      <c r="B176" s="27" t="s">
        <v>346</v>
      </c>
      <c r="C176" s="62" t="s">
        <v>113</v>
      </c>
      <c r="D176" s="100">
        <v>2</v>
      </c>
      <c r="E176" s="100"/>
      <c r="F176" s="38"/>
      <c r="G176" s="31">
        <f t="shared" si="19"/>
        <v>0</v>
      </c>
      <c r="H176" s="31">
        <f t="shared" si="20"/>
        <v>0</v>
      </c>
      <c r="I176" s="31">
        <f t="shared" si="21"/>
        <v>0</v>
      </c>
      <c r="J176" s="31">
        <f t="shared" si="22"/>
        <v>0</v>
      </c>
      <c r="K176" s="87" t="s">
        <v>84</v>
      </c>
      <c r="L176" s="72" t="s">
        <v>471</v>
      </c>
      <c r="M176" s="91" t="s">
        <v>436</v>
      </c>
      <c r="N176" s="86" t="s">
        <v>497</v>
      </c>
    </row>
    <row r="177" spans="1:14" s="28" customFormat="1" ht="27.95" customHeight="1" x14ac:dyDescent="0.15">
      <c r="A177" s="69" t="s">
        <v>37</v>
      </c>
      <c r="B177" s="27" t="s">
        <v>482</v>
      </c>
      <c r="C177" s="12" t="s">
        <v>483</v>
      </c>
      <c r="D177" s="54">
        <v>1</v>
      </c>
      <c r="E177" s="55"/>
      <c r="F177" s="38"/>
      <c r="G177" s="31"/>
      <c r="H177" s="31"/>
      <c r="I177" s="31"/>
      <c r="J177" s="31"/>
      <c r="K177" s="67" t="s">
        <v>322</v>
      </c>
      <c r="L177" s="72" t="s">
        <v>352</v>
      </c>
      <c r="M177" s="91" t="s">
        <v>402</v>
      </c>
      <c r="N177" s="86" t="s">
        <v>496</v>
      </c>
    </row>
    <row r="178" spans="1:14" s="28" customFormat="1" ht="27.95" customHeight="1" x14ac:dyDescent="0.15">
      <c r="A178" s="69" t="s">
        <v>37</v>
      </c>
      <c r="B178" s="27" t="s">
        <v>484</v>
      </c>
      <c r="C178" s="12" t="s">
        <v>485</v>
      </c>
      <c r="D178" s="114">
        <v>5.29</v>
      </c>
      <c r="E178" s="55"/>
      <c r="F178" s="38"/>
      <c r="G178" s="31"/>
      <c r="H178" s="31"/>
      <c r="I178" s="31"/>
      <c r="J178" s="31"/>
      <c r="K178" s="67" t="s">
        <v>322</v>
      </c>
      <c r="L178" s="72" t="s">
        <v>352</v>
      </c>
      <c r="M178" s="91" t="s">
        <v>404</v>
      </c>
      <c r="N178" s="86" t="s">
        <v>496</v>
      </c>
    </row>
    <row r="179" spans="1:14" s="28" customFormat="1" ht="27.95" customHeight="1" x14ac:dyDescent="0.15">
      <c r="A179" s="69" t="s">
        <v>37</v>
      </c>
      <c r="B179" s="27" t="s">
        <v>486</v>
      </c>
      <c r="C179" s="12" t="s">
        <v>193</v>
      </c>
      <c r="D179" s="92">
        <v>5</v>
      </c>
      <c r="E179" s="55"/>
      <c r="F179" s="38"/>
      <c r="G179" s="31"/>
      <c r="H179" s="31"/>
      <c r="I179" s="31"/>
      <c r="J179" s="31"/>
      <c r="K179" s="67" t="s">
        <v>322</v>
      </c>
      <c r="L179" s="72" t="s">
        <v>352</v>
      </c>
      <c r="M179" s="91" t="s">
        <v>412</v>
      </c>
      <c r="N179" s="86" t="s">
        <v>496</v>
      </c>
    </row>
    <row r="180" spans="1:14" s="28" customFormat="1" ht="27.95" customHeight="1" x14ac:dyDescent="0.15">
      <c r="A180" s="69" t="s">
        <v>37</v>
      </c>
      <c r="B180" s="27" t="s">
        <v>149</v>
      </c>
      <c r="C180" s="12" t="s">
        <v>150</v>
      </c>
      <c r="D180" s="37">
        <v>1322</v>
      </c>
      <c r="E180" s="55"/>
      <c r="F180" s="38"/>
      <c r="G180" s="31"/>
      <c r="H180" s="31"/>
      <c r="I180" s="31"/>
      <c r="J180" s="31"/>
      <c r="K180" s="67" t="s">
        <v>322</v>
      </c>
      <c r="L180" s="72" t="s">
        <v>352</v>
      </c>
      <c r="M180" s="91" t="s">
        <v>417</v>
      </c>
      <c r="N180" s="86" t="s">
        <v>496</v>
      </c>
    </row>
    <row r="181" spans="1:14" s="28" customFormat="1" ht="27.95" customHeight="1" x14ac:dyDescent="0.15">
      <c r="A181" s="69" t="s">
        <v>37</v>
      </c>
      <c r="B181" s="27" t="s">
        <v>202</v>
      </c>
      <c r="C181" s="12" t="s">
        <v>203</v>
      </c>
      <c r="D181" s="54">
        <v>1</v>
      </c>
      <c r="E181" s="55"/>
      <c r="F181" s="38"/>
      <c r="G181" s="31"/>
      <c r="H181" s="31"/>
      <c r="I181" s="31"/>
      <c r="J181" s="31"/>
      <c r="K181" s="67" t="s">
        <v>322</v>
      </c>
      <c r="L181" s="72" t="s">
        <v>352</v>
      </c>
      <c r="M181" s="91" t="s">
        <v>402</v>
      </c>
      <c r="N181" s="86" t="s">
        <v>496</v>
      </c>
    </row>
    <row r="182" spans="1:14" s="28" customFormat="1" ht="27.95" customHeight="1" x14ac:dyDescent="0.15">
      <c r="A182" s="69" t="s">
        <v>37</v>
      </c>
      <c r="B182" s="27" t="s">
        <v>204</v>
      </c>
      <c r="C182" s="12" t="s">
        <v>121</v>
      </c>
      <c r="D182" s="37">
        <v>18000</v>
      </c>
      <c r="E182" s="55"/>
      <c r="F182" s="38"/>
      <c r="G182" s="31"/>
      <c r="H182" s="31"/>
      <c r="I182" s="31"/>
      <c r="J182" s="31"/>
      <c r="K182" s="67" t="s">
        <v>322</v>
      </c>
      <c r="L182" s="72" t="s">
        <v>352</v>
      </c>
      <c r="M182" s="91" t="s">
        <v>422</v>
      </c>
      <c r="N182" s="86" t="s">
        <v>496</v>
      </c>
    </row>
    <row r="183" spans="1:14" s="28" customFormat="1" ht="27.95" customHeight="1" x14ac:dyDescent="0.15">
      <c r="A183" s="69" t="s">
        <v>37</v>
      </c>
      <c r="B183" s="27" t="s">
        <v>487</v>
      </c>
      <c r="C183" s="12" t="s">
        <v>33</v>
      </c>
      <c r="D183" s="56">
        <v>250</v>
      </c>
      <c r="E183" s="55"/>
      <c r="F183" s="38"/>
      <c r="G183" s="31"/>
      <c r="H183" s="31"/>
      <c r="I183" s="31"/>
      <c r="J183" s="31"/>
      <c r="K183" s="67" t="s">
        <v>322</v>
      </c>
      <c r="L183" s="72" t="s">
        <v>491</v>
      </c>
      <c r="M183" s="91" t="s">
        <v>407</v>
      </c>
      <c r="N183" s="86" t="s">
        <v>496</v>
      </c>
    </row>
    <row r="184" spans="1:14" s="28" customFormat="1" ht="27.95" customHeight="1" x14ac:dyDescent="0.15">
      <c r="A184" s="69" t="s">
        <v>37</v>
      </c>
      <c r="B184" s="27" t="s">
        <v>488</v>
      </c>
      <c r="C184" s="12" t="s">
        <v>67</v>
      </c>
      <c r="D184" s="55" t="s">
        <v>489</v>
      </c>
      <c r="E184" s="55"/>
      <c r="F184" s="38"/>
      <c r="G184" s="31"/>
      <c r="H184" s="31"/>
      <c r="I184" s="31"/>
      <c r="J184" s="31"/>
      <c r="K184" s="67" t="s">
        <v>322</v>
      </c>
      <c r="L184" s="72" t="s">
        <v>491</v>
      </c>
      <c r="M184" s="91" t="s">
        <v>490</v>
      </c>
      <c r="N184" s="86" t="s">
        <v>496</v>
      </c>
    </row>
    <row r="185" spans="1:14" s="28" customFormat="1" ht="27.95" customHeight="1" x14ac:dyDescent="0.15">
      <c r="A185" s="71" t="s">
        <v>83</v>
      </c>
      <c r="B185" s="20">
        <f>COUNTA(B186:B234)</f>
        <v>49</v>
      </c>
      <c r="C185" s="26">
        <f>COUNTA(C186:C234)</f>
        <v>49</v>
      </c>
      <c r="D185" s="64">
        <f>SUBTOTAL(3,D186:D234)</f>
        <v>49</v>
      </c>
      <c r="E185" s="64">
        <f>SUBTOTAL(3,E186:E234)</f>
        <v>13</v>
      </c>
      <c r="F185" s="44">
        <f>SUM(F186:F234)</f>
        <v>17650000</v>
      </c>
      <c r="G185" s="44">
        <f>SUM(G186:G234)</f>
        <v>3530000</v>
      </c>
      <c r="H185" s="44">
        <f>SUM(H186:H234)</f>
        <v>5295000</v>
      </c>
      <c r="I185" s="44">
        <f>SUM(I186:I234)</f>
        <v>5295000</v>
      </c>
      <c r="J185" s="44">
        <f>SUM(J186:J234)</f>
        <v>3530000</v>
      </c>
      <c r="K185" s="13"/>
      <c r="L185" s="13"/>
      <c r="M185" s="73"/>
    </row>
    <row r="186" spans="1:14" s="28" customFormat="1" ht="27.95" customHeight="1" x14ac:dyDescent="0.15">
      <c r="A186" s="69" t="s">
        <v>333</v>
      </c>
      <c r="B186" s="17" t="s">
        <v>212</v>
      </c>
      <c r="C186" s="12" t="s">
        <v>213</v>
      </c>
      <c r="D186" s="37" t="s">
        <v>89</v>
      </c>
      <c r="E186" s="37" t="s">
        <v>89</v>
      </c>
      <c r="F186" s="38">
        <v>3000000</v>
      </c>
      <c r="G186" s="31">
        <f t="shared" ref="G186:G198" si="23">F186*0.2</f>
        <v>600000</v>
      </c>
      <c r="H186" s="31">
        <f t="shared" ref="H186:H198" si="24">F186*0.3</f>
        <v>900000</v>
      </c>
      <c r="I186" s="31">
        <f t="shared" ref="I186:I198" si="25">F186*0.3</f>
        <v>900000</v>
      </c>
      <c r="J186" s="31">
        <f t="shared" ref="J186:J217" si="26">F186*0.2</f>
        <v>600000</v>
      </c>
      <c r="K186" s="67" t="s">
        <v>111</v>
      </c>
      <c r="L186" s="72" t="s">
        <v>328</v>
      </c>
      <c r="M186" s="74" t="s">
        <v>214</v>
      </c>
    </row>
    <row r="187" spans="1:14" s="28" customFormat="1" ht="27.95" customHeight="1" x14ac:dyDescent="0.15">
      <c r="A187" s="69" t="s">
        <v>333</v>
      </c>
      <c r="B187" s="17" t="s">
        <v>215</v>
      </c>
      <c r="C187" s="12" t="s">
        <v>216</v>
      </c>
      <c r="D187" s="37" t="s">
        <v>89</v>
      </c>
      <c r="E187" s="37" t="s">
        <v>89</v>
      </c>
      <c r="F187" s="38">
        <v>3000000</v>
      </c>
      <c r="G187" s="31">
        <f t="shared" si="23"/>
        <v>600000</v>
      </c>
      <c r="H187" s="31">
        <f t="shared" si="24"/>
        <v>900000</v>
      </c>
      <c r="I187" s="31">
        <f t="shared" si="25"/>
        <v>900000</v>
      </c>
      <c r="J187" s="31">
        <f t="shared" si="26"/>
        <v>600000</v>
      </c>
      <c r="K187" s="67" t="s">
        <v>111</v>
      </c>
      <c r="L187" s="72" t="s">
        <v>328</v>
      </c>
      <c r="M187" s="74" t="s">
        <v>214</v>
      </c>
    </row>
    <row r="188" spans="1:14" s="28" customFormat="1" ht="27.95" customHeight="1" x14ac:dyDescent="0.15">
      <c r="A188" s="69" t="s">
        <v>333</v>
      </c>
      <c r="B188" s="17" t="s">
        <v>187</v>
      </c>
      <c r="C188" s="12" t="s">
        <v>188</v>
      </c>
      <c r="D188" s="37" t="s">
        <v>89</v>
      </c>
      <c r="E188" s="37" t="s">
        <v>89</v>
      </c>
      <c r="F188" s="38">
        <v>1200000</v>
      </c>
      <c r="G188" s="31">
        <f t="shared" si="23"/>
        <v>240000</v>
      </c>
      <c r="H188" s="31">
        <f t="shared" si="24"/>
        <v>360000</v>
      </c>
      <c r="I188" s="31">
        <f t="shared" si="25"/>
        <v>360000</v>
      </c>
      <c r="J188" s="31">
        <f t="shared" si="26"/>
        <v>240000</v>
      </c>
      <c r="K188" s="67" t="s">
        <v>111</v>
      </c>
      <c r="L188" s="72" t="s">
        <v>328</v>
      </c>
      <c r="M188" s="74" t="s">
        <v>335</v>
      </c>
    </row>
    <row r="189" spans="1:14" s="28" customFormat="1" ht="27.95" customHeight="1" x14ac:dyDescent="0.15">
      <c r="A189" s="69" t="s">
        <v>333</v>
      </c>
      <c r="B189" s="17" t="s">
        <v>217</v>
      </c>
      <c r="C189" s="12" t="s">
        <v>109</v>
      </c>
      <c r="D189" s="37" t="s">
        <v>89</v>
      </c>
      <c r="E189" s="37" t="s">
        <v>89</v>
      </c>
      <c r="F189" s="38">
        <v>450000</v>
      </c>
      <c r="G189" s="31">
        <f t="shared" si="23"/>
        <v>90000</v>
      </c>
      <c r="H189" s="31">
        <f t="shared" si="24"/>
        <v>135000</v>
      </c>
      <c r="I189" s="31">
        <f t="shared" si="25"/>
        <v>135000</v>
      </c>
      <c r="J189" s="31">
        <f t="shared" si="26"/>
        <v>90000</v>
      </c>
      <c r="K189" s="67" t="s">
        <v>111</v>
      </c>
      <c r="L189" s="72" t="s">
        <v>328</v>
      </c>
      <c r="M189" s="74" t="s">
        <v>218</v>
      </c>
    </row>
    <row r="190" spans="1:14" s="28" customFormat="1" ht="27.95" customHeight="1" x14ac:dyDescent="0.15">
      <c r="A190" s="69" t="s">
        <v>333</v>
      </c>
      <c r="B190" s="17" t="s">
        <v>219</v>
      </c>
      <c r="C190" s="12" t="s">
        <v>117</v>
      </c>
      <c r="D190" s="37" t="s">
        <v>89</v>
      </c>
      <c r="E190" s="37" t="s">
        <v>89</v>
      </c>
      <c r="F190" s="38">
        <v>450000</v>
      </c>
      <c r="G190" s="31">
        <f t="shared" si="23"/>
        <v>90000</v>
      </c>
      <c r="H190" s="31">
        <f t="shared" si="24"/>
        <v>135000</v>
      </c>
      <c r="I190" s="31">
        <f t="shared" si="25"/>
        <v>135000</v>
      </c>
      <c r="J190" s="31">
        <f t="shared" si="26"/>
        <v>90000</v>
      </c>
      <c r="K190" s="67" t="s">
        <v>111</v>
      </c>
      <c r="L190" s="72" t="s">
        <v>328</v>
      </c>
      <c r="M190" s="74" t="s">
        <v>218</v>
      </c>
    </row>
    <row r="191" spans="1:14" s="28" customFormat="1" ht="27.95" customHeight="1" x14ac:dyDescent="0.15">
      <c r="A191" s="69" t="s">
        <v>333</v>
      </c>
      <c r="B191" s="17" t="s">
        <v>220</v>
      </c>
      <c r="C191" s="12" t="s">
        <v>221</v>
      </c>
      <c r="D191" s="37" t="s">
        <v>89</v>
      </c>
      <c r="E191" s="37" t="s">
        <v>89</v>
      </c>
      <c r="F191" s="38">
        <v>400000</v>
      </c>
      <c r="G191" s="31">
        <f t="shared" si="23"/>
        <v>80000</v>
      </c>
      <c r="H191" s="31">
        <f t="shared" si="24"/>
        <v>120000</v>
      </c>
      <c r="I191" s="31">
        <f t="shared" si="25"/>
        <v>120000</v>
      </c>
      <c r="J191" s="31">
        <f t="shared" si="26"/>
        <v>80000</v>
      </c>
      <c r="K191" s="67" t="s">
        <v>111</v>
      </c>
      <c r="L191" s="72" t="s">
        <v>328</v>
      </c>
      <c r="M191" s="74" t="s">
        <v>222</v>
      </c>
    </row>
    <row r="192" spans="1:14" s="28" customFormat="1" ht="27.95" customHeight="1" x14ac:dyDescent="0.15">
      <c r="A192" s="69" t="s">
        <v>333</v>
      </c>
      <c r="B192" s="17" t="s">
        <v>223</v>
      </c>
      <c r="C192" s="12" t="s">
        <v>224</v>
      </c>
      <c r="D192" s="37" t="s">
        <v>89</v>
      </c>
      <c r="E192" s="37" t="s">
        <v>89</v>
      </c>
      <c r="F192" s="38">
        <v>3000000</v>
      </c>
      <c r="G192" s="31">
        <f t="shared" si="23"/>
        <v>600000</v>
      </c>
      <c r="H192" s="31">
        <f t="shared" si="24"/>
        <v>900000</v>
      </c>
      <c r="I192" s="31">
        <f t="shared" si="25"/>
        <v>900000</v>
      </c>
      <c r="J192" s="31">
        <f t="shared" si="26"/>
        <v>600000</v>
      </c>
      <c r="K192" s="67" t="s">
        <v>111</v>
      </c>
      <c r="L192" s="72" t="s">
        <v>328</v>
      </c>
      <c r="M192" s="74" t="s">
        <v>225</v>
      </c>
    </row>
    <row r="193" spans="1:13" s="28" customFormat="1" ht="27.95" customHeight="1" x14ac:dyDescent="0.15">
      <c r="A193" s="69" t="s">
        <v>333</v>
      </c>
      <c r="B193" s="17" t="s">
        <v>169</v>
      </c>
      <c r="C193" s="12" t="s">
        <v>170</v>
      </c>
      <c r="D193" s="37" t="s">
        <v>89</v>
      </c>
      <c r="E193" s="37" t="s">
        <v>89</v>
      </c>
      <c r="F193" s="38">
        <v>3000000</v>
      </c>
      <c r="G193" s="31">
        <f t="shared" si="23"/>
        <v>600000</v>
      </c>
      <c r="H193" s="31">
        <f t="shared" si="24"/>
        <v>900000</v>
      </c>
      <c r="I193" s="31">
        <f t="shared" si="25"/>
        <v>900000</v>
      </c>
      <c r="J193" s="31">
        <f t="shared" si="26"/>
        <v>600000</v>
      </c>
      <c r="K193" s="67" t="s">
        <v>111</v>
      </c>
      <c r="L193" s="72" t="s">
        <v>328</v>
      </c>
      <c r="M193" s="74" t="s">
        <v>225</v>
      </c>
    </row>
    <row r="194" spans="1:13" s="28" customFormat="1" ht="27.95" customHeight="1" x14ac:dyDescent="0.15">
      <c r="A194" s="69" t="s">
        <v>333</v>
      </c>
      <c r="B194" s="17" t="s">
        <v>226</v>
      </c>
      <c r="C194" s="12" t="s">
        <v>227</v>
      </c>
      <c r="D194" s="37" t="s">
        <v>89</v>
      </c>
      <c r="E194" s="37" t="s">
        <v>89</v>
      </c>
      <c r="F194" s="38">
        <v>1000000</v>
      </c>
      <c r="G194" s="31">
        <f t="shared" si="23"/>
        <v>200000</v>
      </c>
      <c r="H194" s="31">
        <f t="shared" si="24"/>
        <v>300000</v>
      </c>
      <c r="I194" s="31">
        <f t="shared" si="25"/>
        <v>300000</v>
      </c>
      <c r="J194" s="31">
        <f t="shared" si="26"/>
        <v>200000</v>
      </c>
      <c r="K194" s="67" t="s">
        <v>111</v>
      </c>
      <c r="L194" s="72" t="s">
        <v>328</v>
      </c>
      <c r="M194" s="74" t="s">
        <v>228</v>
      </c>
    </row>
    <row r="195" spans="1:13" ht="27.95" customHeight="1" x14ac:dyDescent="0.15">
      <c r="A195" s="69" t="s">
        <v>333</v>
      </c>
      <c r="B195" s="17" t="s">
        <v>87</v>
      </c>
      <c r="C195" s="12" t="s">
        <v>88</v>
      </c>
      <c r="D195" s="37" t="s">
        <v>89</v>
      </c>
      <c r="E195" s="37" t="s">
        <v>89</v>
      </c>
      <c r="F195" s="38">
        <v>1200000</v>
      </c>
      <c r="G195" s="31">
        <f t="shared" si="23"/>
        <v>240000</v>
      </c>
      <c r="H195" s="31">
        <f t="shared" si="24"/>
        <v>360000</v>
      </c>
      <c r="I195" s="31">
        <f t="shared" si="25"/>
        <v>360000</v>
      </c>
      <c r="J195" s="31">
        <f t="shared" si="26"/>
        <v>240000</v>
      </c>
      <c r="K195" s="67" t="s">
        <v>111</v>
      </c>
      <c r="L195" s="72" t="s">
        <v>328</v>
      </c>
      <c r="M195" s="74" t="s">
        <v>336</v>
      </c>
    </row>
    <row r="196" spans="1:13" ht="27.95" customHeight="1" x14ac:dyDescent="0.15">
      <c r="A196" s="69" t="s">
        <v>333</v>
      </c>
      <c r="B196" s="17" t="s">
        <v>229</v>
      </c>
      <c r="C196" s="12" t="s">
        <v>191</v>
      </c>
      <c r="D196" s="37" t="s">
        <v>89</v>
      </c>
      <c r="E196" s="37" t="s">
        <v>89</v>
      </c>
      <c r="F196" s="38">
        <v>200000</v>
      </c>
      <c r="G196" s="31">
        <f t="shared" si="23"/>
        <v>40000</v>
      </c>
      <c r="H196" s="31">
        <f t="shared" si="24"/>
        <v>60000</v>
      </c>
      <c r="I196" s="31">
        <f t="shared" si="25"/>
        <v>60000</v>
      </c>
      <c r="J196" s="31">
        <f t="shared" si="26"/>
        <v>40000</v>
      </c>
      <c r="K196" s="67" t="s">
        <v>111</v>
      </c>
      <c r="L196" s="72" t="s">
        <v>328</v>
      </c>
      <c r="M196" s="74" t="s">
        <v>337</v>
      </c>
    </row>
    <row r="197" spans="1:13" ht="27.95" customHeight="1" x14ac:dyDescent="0.15">
      <c r="A197" s="69" t="s">
        <v>333</v>
      </c>
      <c r="B197" s="17" t="s">
        <v>230</v>
      </c>
      <c r="C197" s="12" t="s">
        <v>231</v>
      </c>
      <c r="D197" s="37" t="s">
        <v>89</v>
      </c>
      <c r="E197" s="37" t="s">
        <v>89</v>
      </c>
      <c r="F197" s="38">
        <v>450000</v>
      </c>
      <c r="G197" s="31">
        <f t="shared" si="23"/>
        <v>90000</v>
      </c>
      <c r="H197" s="31">
        <f t="shared" si="24"/>
        <v>135000</v>
      </c>
      <c r="I197" s="31">
        <f t="shared" si="25"/>
        <v>135000</v>
      </c>
      <c r="J197" s="31">
        <f t="shared" si="26"/>
        <v>90000</v>
      </c>
      <c r="K197" s="67" t="s">
        <v>111</v>
      </c>
      <c r="L197" s="72" t="s">
        <v>328</v>
      </c>
      <c r="M197" s="74" t="s">
        <v>218</v>
      </c>
    </row>
    <row r="198" spans="1:13" ht="27.95" customHeight="1" x14ac:dyDescent="0.15">
      <c r="A198" s="69" t="s">
        <v>333</v>
      </c>
      <c r="B198" s="27" t="s">
        <v>139</v>
      </c>
      <c r="C198" s="39" t="s">
        <v>70</v>
      </c>
      <c r="D198" s="37" t="s">
        <v>89</v>
      </c>
      <c r="E198" s="37" t="s">
        <v>89</v>
      </c>
      <c r="F198" s="40">
        <v>300000</v>
      </c>
      <c r="G198" s="31">
        <f t="shared" si="23"/>
        <v>60000</v>
      </c>
      <c r="H198" s="31">
        <f t="shared" si="24"/>
        <v>90000</v>
      </c>
      <c r="I198" s="31">
        <f t="shared" si="25"/>
        <v>90000</v>
      </c>
      <c r="J198" s="31">
        <f t="shared" si="26"/>
        <v>60000</v>
      </c>
      <c r="K198" s="67" t="s">
        <v>111</v>
      </c>
      <c r="L198" s="72" t="s">
        <v>328</v>
      </c>
      <c r="M198" s="101" t="s">
        <v>338</v>
      </c>
    </row>
    <row r="199" spans="1:13" ht="27.95" customHeight="1" x14ac:dyDescent="0.15">
      <c r="A199" s="69" t="s">
        <v>333</v>
      </c>
      <c r="B199" s="17" t="s">
        <v>232</v>
      </c>
      <c r="C199" s="12" t="s">
        <v>233</v>
      </c>
      <c r="D199" s="37" t="s">
        <v>89</v>
      </c>
      <c r="E199" s="37"/>
      <c r="F199" s="49">
        <f t="shared" ref="F199:F234" si="27">E199*0.2</f>
        <v>0</v>
      </c>
      <c r="G199" s="49">
        <f t="shared" ref="G199:G234" si="28">E199*0.3</f>
        <v>0</v>
      </c>
      <c r="H199" s="49">
        <f t="shared" ref="H199:H234" si="29">E199*0.3</f>
        <v>0</v>
      </c>
      <c r="I199" s="49">
        <f t="shared" ref="I199:I234" si="30">E199*0.2</f>
        <v>0</v>
      </c>
      <c r="J199" s="49">
        <f t="shared" si="26"/>
        <v>0</v>
      </c>
      <c r="K199" s="87" t="s">
        <v>84</v>
      </c>
      <c r="L199" s="67" t="s">
        <v>453</v>
      </c>
      <c r="M199" s="74" t="s">
        <v>331</v>
      </c>
    </row>
    <row r="200" spans="1:13" ht="27.95" customHeight="1" x14ac:dyDescent="0.15">
      <c r="A200" s="69" t="s">
        <v>333</v>
      </c>
      <c r="B200" s="17" t="s">
        <v>234</v>
      </c>
      <c r="C200" s="12" t="s">
        <v>235</v>
      </c>
      <c r="D200" s="37" t="s">
        <v>89</v>
      </c>
      <c r="E200" s="37"/>
      <c r="F200" s="49">
        <f t="shared" si="27"/>
        <v>0</v>
      </c>
      <c r="G200" s="49">
        <f t="shared" si="28"/>
        <v>0</v>
      </c>
      <c r="H200" s="49">
        <f t="shared" si="29"/>
        <v>0</v>
      </c>
      <c r="I200" s="49">
        <f t="shared" si="30"/>
        <v>0</v>
      </c>
      <c r="J200" s="49">
        <f t="shared" si="26"/>
        <v>0</v>
      </c>
      <c r="K200" s="87" t="s">
        <v>84</v>
      </c>
      <c r="L200" s="67" t="s">
        <v>453</v>
      </c>
      <c r="M200" s="74" t="s">
        <v>236</v>
      </c>
    </row>
    <row r="201" spans="1:13" ht="27.95" customHeight="1" x14ac:dyDescent="0.15">
      <c r="A201" s="69" t="s">
        <v>333</v>
      </c>
      <c r="B201" s="17" t="s">
        <v>140</v>
      </c>
      <c r="C201" s="12" t="s">
        <v>237</v>
      </c>
      <c r="D201" s="37" t="s">
        <v>89</v>
      </c>
      <c r="E201" s="37"/>
      <c r="F201" s="49">
        <f t="shared" si="27"/>
        <v>0</v>
      </c>
      <c r="G201" s="49">
        <f t="shared" si="28"/>
        <v>0</v>
      </c>
      <c r="H201" s="49">
        <f t="shared" si="29"/>
        <v>0</v>
      </c>
      <c r="I201" s="49">
        <f t="shared" si="30"/>
        <v>0</v>
      </c>
      <c r="J201" s="49">
        <f t="shared" si="26"/>
        <v>0</v>
      </c>
      <c r="K201" s="87" t="s">
        <v>84</v>
      </c>
      <c r="L201" s="67" t="s">
        <v>453</v>
      </c>
      <c r="M201" s="74" t="s">
        <v>225</v>
      </c>
    </row>
    <row r="202" spans="1:13" ht="27.95" customHeight="1" x14ac:dyDescent="0.15">
      <c r="A202" s="69" t="s">
        <v>333</v>
      </c>
      <c r="B202" s="17" t="s">
        <v>238</v>
      </c>
      <c r="C202" s="12" t="s">
        <v>239</v>
      </c>
      <c r="D202" s="37" t="s">
        <v>89</v>
      </c>
      <c r="E202" s="37"/>
      <c r="F202" s="49">
        <f t="shared" si="27"/>
        <v>0</v>
      </c>
      <c r="G202" s="49">
        <f t="shared" si="28"/>
        <v>0</v>
      </c>
      <c r="H202" s="49">
        <f t="shared" si="29"/>
        <v>0</v>
      </c>
      <c r="I202" s="49">
        <f t="shared" si="30"/>
        <v>0</v>
      </c>
      <c r="J202" s="49">
        <f t="shared" si="26"/>
        <v>0</v>
      </c>
      <c r="K202" s="87" t="s">
        <v>84</v>
      </c>
      <c r="L202" s="67" t="s">
        <v>453</v>
      </c>
      <c r="M202" s="74" t="s">
        <v>214</v>
      </c>
    </row>
    <row r="203" spans="1:13" ht="27.95" customHeight="1" x14ac:dyDescent="0.15">
      <c r="A203" s="69" t="s">
        <v>333</v>
      </c>
      <c r="B203" s="17" t="s">
        <v>240</v>
      </c>
      <c r="C203" s="12" t="s">
        <v>241</v>
      </c>
      <c r="D203" s="37" t="s">
        <v>89</v>
      </c>
      <c r="E203" s="37"/>
      <c r="F203" s="49">
        <f t="shared" si="27"/>
        <v>0</v>
      </c>
      <c r="G203" s="49">
        <f t="shared" si="28"/>
        <v>0</v>
      </c>
      <c r="H203" s="49">
        <f t="shared" si="29"/>
        <v>0</v>
      </c>
      <c r="I203" s="49">
        <f t="shared" si="30"/>
        <v>0</v>
      </c>
      <c r="J203" s="49">
        <f t="shared" si="26"/>
        <v>0</v>
      </c>
      <c r="K203" s="87" t="s">
        <v>84</v>
      </c>
      <c r="L203" s="67" t="s">
        <v>453</v>
      </c>
      <c r="M203" s="74" t="s">
        <v>214</v>
      </c>
    </row>
    <row r="204" spans="1:13" ht="27.95" customHeight="1" x14ac:dyDescent="0.15">
      <c r="A204" s="69" t="s">
        <v>333</v>
      </c>
      <c r="B204" s="17" t="s">
        <v>242</v>
      </c>
      <c r="C204" s="12" t="s">
        <v>243</v>
      </c>
      <c r="D204" s="37" t="s">
        <v>89</v>
      </c>
      <c r="E204" s="37"/>
      <c r="F204" s="49">
        <f t="shared" si="27"/>
        <v>0</v>
      </c>
      <c r="G204" s="49">
        <f t="shared" si="28"/>
        <v>0</v>
      </c>
      <c r="H204" s="49">
        <f t="shared" si="29"/>
        <v>0</v>
      </c>
      <c r="I204" s="49">
        <f t="shared" si="30"/>
        <v>0</v>
      </c>
      <c r="J204" s="49">
        <f t="shared" si="26"/>
        <v>0</v>
      </c>
      <c r="K204" s="87" t="s">
        <v>84</v>
      </c>
      <c r="L204" s="67" t="s">
        <v>453</v>
      </c>
      <c r="M204" s="74" t="s">
        <v>214</v>
      </c>
    </row>
    <row r="205" spans="1:13" ht="27.95" customHeight="1" x14ac:dyDescent="0.15">
      <c r="A205" s="69" t="s">
        <v>333</v>
      </c>
      <c r="B205" s="42" t="s">
        <v>245</v>
      </c>
      <c r="C205" s="41" t="s">
        <v>246</v>
      </c>
      <c r="D205" s="37" t="s">
        <v>89</v>
      </c>
      <c r="E205" s="37"/>
      <c r="F205" s="49">
        <f t="shared" si="27"/>
        <v>0</v>
      </c>
      <c r="G205" s="49">
        <f t="shared" si="28"/>
        <v>0</v>
      </c>
      <c r="H205" s="49">
        <f t="shared" si="29"/>
        <v>0</v>
      </c>
      <c r="I205" s="49">
        <f t="shared" si="30"/>
        <v>0</v>
      </c>
      <c r="J205" s="49">
        <f t="shared" si="26"/>
        <v>0</v>
      </c>
      <c r="K205" s="87" t="s">
        <v>84</v>
      </c>
      <c r="L205" s="67" t="s">
        <v>453</v>
      </c>
      <c r="M205" s="74" t="s">
        <v>247</v>
      </c>
    </row>
    <row r="206" spans="1:13" ht="27.95" customHeight="1" x14ac:dyDescent="0.15">
      <c r="A206" s="69" t="s">
        <v>333</v>
      </c>
      <c r="B206" s="27" t="s">
        <v>248</v>
      </c>
      <c r="C206" s="39" t="s">
        <v>249</v>
      </c>
      <c r="D206" s="37" t="s">
        <v>89</v>
      </c>
      <c r="E206" s="37"/>
      <c r="F206" s="49">
        <f t="shared" si="27"/>
        <v>0</v>
      </c>
      <c r="G206" s="49">
        <f t="shared" si="28"/>
        <v>0</v>
      </c>
      <c r="H206" s="49">
        <f t="shared" si="29"/>
        <v>0</v>
      </c>
      <c r="I206" s="49">
        <f t="shared" si="30"/>
        <v>0</v>
      </c>
      <c r="J206" s="49">
        <f t="shared" si="26"/>
        <v>0</v>
      </c>
      <c r="K206" s="87" t="s">
        <v>84</v>
      </c>
      <c r="L206" s="67" t="s">
        <v>453</v>
      </c>
      <c r="M206" s="101" t="s">
        <v>335</v>
      </c>
    </row>
    <row r="207" spans="1:13" ht="27.95" customHeight="1" x14ac:dyDescent="0.15">
      <c r="A207" s="69" t="s">
        <v>333</v>
      </c>
      <c r="B207" s="27" t="s">
        <v>250</v>
      </c>
      <c r="C207" s="39" t="s">
        <v>251</v>
      </c>
      <c r="D207" s="37" t="s">
        <v>89</v>
      </c>
      <c r="E207" s="37"/>
      <c r="F207" s="49">
        <f t="shared" si="27"/>
        <v>0</v>
      </c>
      <c r="G207" s="49">
        <f t="shared" si="28"/>
        <v>0</v>
      </c>
      <c r="H207" s="49">
        <f t="shared" si="29"/>
        <v>0</v>
      </c>
      <c r="I207" s="49">
        <f t="shared" si="30"/>
        <v>0</v>
      </c>
      <c r="J207" s="49">
        <f t="shared" si="26"/>
        <v>0</v>
      </c>
      <c r="K207" s="87" t="s">
        <v>84</v>
      </c>
      <c r="L207" s="67" t="s">
        <v>453</v>
      </c>
      <c r="M207" s="101" t="s">
        <v>335</v>
      </c>
    </row>
    <row r="208" spans="1:13" ht="27.95" customHeight="1" x14ac:dyDescent="0.15">
      <c r="A208" s="69" t="s">
        <v>333</v>
      </c>
      <c r="B208" s="27" t="s">
        <v>229</v>
      </c>
      <c r="C208" s="39" t="s">
        <v>191</v>
      </c>
      <c r="D208" s="37" t="s">
        <v>89</v>
      </c>
      <c r="E208" s="37"/>
      <c r="F208" s="49">
        <f t="shared" si="27"/>
        <v>0</v>
      </c>
      <c r="G208" s="49">
        <f t="shared" si="28"/>
        <v>0</v>
      </c>
      <c r="H208" s="49">
        <f t="shared" si="29"/>
        <v>0</v>
      </c>
      <c r="I208" s="49">
        <f t="shared" si="30"/>
        <v>0</v>
      </c>
      <c r="J208" s="49">
        <f t="shared" si="26"/>
        <v>0</v>
      </c>
      <c r="K208" s="87" t="s">
        <v>84</v>
      </c>
      <c r="L208" s="67" t="s">
        <v>453</v>
      </c>
      <c r="M208" s="102" t="s">
        <v>252</v>
      </c>
    </row>
    <row r="209" spans="1:13" ht="27.95" customHeight="1" x14ac:dyDescent="0.15">
      <c r="A209" s="69" t="s">
        <v>333</v>
      </c>
      <c r="B209" s="27" t="s">
        <v>98</v>
      </c>
      <c r="C209" s="39" t="s">
        <v>90</v>
      </c>
      <c r="D209" s="37" t="s">
        <v>89</v>
      </c>
      <c r="E209" s="37"/>
      <c r="F209" s="49">
        <f t="shared" si="27"/>
        <v>0</v>
      </c>
      <c r="G209" s="49">
        <f t="shared" si="28"/>
        <v>0</v>
      </c>
      <c r="H209" s="49">
        <f t="shared" si="29"/>
        <v>0</v>
      </c>
      <c r="I209" s="49">
        <f t="shared" si="30"/>
        <v>0</v>
      </c>
      <c r="J209" s="49">
        <f t="shared" si="26"/>
        <v>0</v>
      </c>
      <c r="K209" s="87" t="s">
        <v>84</v>
      </c>
      <c r="L209" s="67" t="s">
        <v>453</v>
      </c>
      <c r="M209" s="102" t="s">
        <v>214</v>
      </c>
    </row>
    <row r="210" spans="1:13" ht="27.95" customHeight="1" x14ac:dyDescent="0.15">
      <c r="A210" s="69" t="s">
        <v>333</v>
      </c>
      <c r="B210" s="27" t="s">
        <v>96</v>
      </c>
      <c r="C210" s="39" t="s">
        <v>92</v>
      </c>
      <c r="D210" s="37" t="s">
        <v>89</v>
      </c>
      <c r="E210" s="37"/>
      <c r="F210" s="49">
        <f t="shared" si="27"/>
        <v>0</v>
      </c>
      <c r="G210" s="49">
        <f t="shared" si="28"/>
        <v>0</v>
      </c>
      <c r="H210" s="49">
        <f t="shared" si="29"/>
        <v>0</v>
      </c>
      <c r="I210" s="49">
        <f t="shared" si="30"/>
        <v>0</v>
      </c>
      <c r="J210" s="49">
        <f t="shared" si="26"/>
        <v>0</v>
      </c>
      <c r="K210" s="87" t="s">
        <v>84</v>
      </c>
      <c r="L210" s="67" t="s">
        <v>453</v>
      </c>
      <c r="M210" s="102" t="s">
        <v>214</v>
      </c>
    </row>
    <row r="211" spans="1:13" ht="27.95" customHeight="1" x14ac:dyDescent="0.15">
      <c r="A211" s="69" t="s">
        <v>333</v>
      </c>
      <c r="B211" s="27" t="s">
        <v>110</v>
      </c>
      <c r="C211" s="39" t="s">
        <v>65</v>
      </c>
      <c r="D211" s="37" t="s">
        <v>89</v>
      </c>
      <c r="E211" s="37"/>
      <c r="F211" s="49">
        <f t="shared" si="27"/>
        <v>0</v>
      </c>
      <c r="G211" s="49">
        <f t="shared" si="28"/>
        <v>0</v>
      </c>
      <c r="H211" s="49">
        <f t="shared" si="29"/>
        <v>0</v>
      </c>
      <c r="I211" s="49">
        <f t="shared" si="30"/>
        <v>0</v>
      </c>
      <c r="J211" s="49">
        <f t="shared" si="26"/>
        <v>0</v>
      </c>
      <c r="K211" s="87" t="s">
        <v>84</v>
      </c>
      <c r="L211" s="67" t="s">
        <v>453</v>
      </c>
      <c r="M211" s="102" t="s">
        <v>214</v>
      </c>
    </row>
    <row r="212" spans="1:13" ht="27.95" customHeight="1" x14ac:dyDescent="0.15">
      <c r="A212" s="69" t="s">
        <v>333</v>
      </c>
      <c r="B212" s="27" t="s">
        <v>35</v>
      </c>
      <c r="C212" s="39" t="s">
        <v>36</v>
      </c>
      <c r="D212" s="37" t="s">
        <v>89</v>
      </c>
      <c r="E212" s="37"/>
      <c r="F212" s="49">
        <f t="shared" si="27"/>
        <v>0</v>
      </c>
      <c r="G212" s="49">
        <f t="shared" si="28"/>
        <v>0</v>
      </c>
      <c r="H212" s="49">
        <f t="shared" si="29"/>
        <v>0</v>
      </c>
      <c r="I212" s="49">
        <f t="shared" si="30"/>
        <v>0</v>
      </c>
      <c r="J212" s="49">
        <f t="shared" si="26"/>
        <v>0</v>
      </c>
      <c r="K212" s="87" t="s">
        <v>84</v>
      </c>
      <c r="L212" s="67" t="s">
        <v>453</v>
      </c>
      <c r="M212" s="102" t="s">
        <v>253</v>
      </c>
    </row>
    <row r="213" spans="1:13" ht="27.95" customHeight="1" x14ac:dyDescent="0.15">
      <c r="A213" s="69" t="s">
        <v>333</v>
      </c>
      <c r="B213" s="27" t="s">
        <v>254</v>
      </c>
      <c r="C213" s="39" t="s">
        <v>71</v>
      </c>
      <c r="D213" s="37" t="s">
        <v>89</v>
      </c>
      <c r="E213" s="37"/>
      <c r="F213" s="49">
        <f t="shared" si="27"/>
        <v>0</v>
      </c>
      <c r="G213" s="49">
        <f t="shared" si="28"/>
        <v>0</v>
      </c>
      <c r="H213" s="49">
        <f t="shared" si="29"/>
        <v>0</v>
      </c>
      <c r="I213" s="49">
        <f t="shared" si="30"/>
        <v>0</v>
      </c>
      <c r="J213" s="49">
        <f t="shared" si="26"/>
        <v>0</v>
      </c>
      <c r="K213" s="87" t="s">
        <v>84</v>
      </c>
      <c r="L213" s="67" t="s">
        <v>453</v>
      </c>
      <c r="M213" s="101" t="s">
        <v>339</v>
      </c>
    </row>
    <row r="214" spans="1:13" ht="27.95" customHeight="1" x14ac:dyDescent="0.15">
      <c r="A214" s="69" t="s">
        <v>333</v>
      </c>
      <c r="B214" s="27" t="s">
        <v>255</v>
      </c>
      <c r="C214" s="39" t="s">
        <v>256</v>
      </c>
      <c r="D214" s="37" t="s">
        <v>89</v>
      </c>
      <c r="E214" s="37"/>
      <c r="F214" s="49">
        <f t="shared" si="27"/>
        <v>0</v>
      </c>
      <c r="G214" s="49">
        <f t="shared" si="28"/>
        <v>0</v>
      </c>
      <c r="H214" s="49">
        <f t="shared" si="29"/>
        <v>0</v>
      </c>
      <c r="I214" s="49">
        <f t="shared" si="30"/>
        <v>0</v>
      </c>
      <c r="J214" s="49">
        <f t="shared" si="26"/>
        <v>0</v>
      </c>
      <c r="K214" s="87" t="s">
        <v>84</v>
      </c>
      <c r="L214" s="67" t="s">
        <v>453</v>
      </c>
      <c r="M214" s="102" t="s">
        <v>214</v>
      </c>
    </row>
    <row r="215" spans="1:13" ht="27.95" customHeight="1" x14ac:dyDescent="0.15">
      <c r="A215" s="69" t="s">
        <v>333</v>
      </c>
      <c r="B215" s="27" t="s">
        <v>97</v>
      </c>
      <c r="C215" s="39" t="s">
        <v>94</v>
      </c>
      <c r="D215" s="37" t="s">
        <v>89</v>
      </c>
      <c r="E215" s="37"/>
      <c r="F215" s="49">
        <f t="shared" si="27"/>
        <v>0</v>
      </c>
      <c r="G215" s="49">
        <f t="shared" si="28"/>
        <v>0</v>
      </c>
      <c r="H215" s="49">
        <f t="shared" si="29"/>
        <v>0</v>
      </c>
      <c r="I215" s="49">
        <f t="shared" si="30"/>
        <v>0</v>
      </c>
      <c r="J215" s="49">
        <f t="shared" si="26"/>
        <v>0</v>
      </c>
      <c r="K215" s="87" t="s">
        <v>84</v>
      </c>
      <c r="L215" s="67" t="s">
        <v>453</v>
      </c>
      <c r="M215" s="102" t="s">
        <v>214</v>
      </c>
    </row>
    <row r="216" spans="1:13" ht="27.95" customHeight="1" x14ac:dyDescent="0.15">
      <c r="A216" s="69" t="s">
        <v>333</v>
      </c>
      <c r="B216" s="27" t="s">
        <v>257</v>
      </c>
      <c r="C216" s="39" t="s">
        <v>258</v>
      </c>
      <c r="D216" s="37" t="s">
        <v>89</v>
      </c>
      <c r="E216" s="37"/>
      <c r="F216" s="49">
        <f t="shared" si="27"/>
        <v>0</v>
      </c>
      <c r="G216" s="49">
        <f t="shared" si="28"/>
        <v>0</v>
      </c>
      <c r="H216" s="49">
        <f t="shared" si="29"/>
        <v>0</v>
      </c>
      <c r="I216" s="49">
        <f t="shared" si="30"/>
        <v>0</v>
      </c>
      <c r="J216" s="49">
        <f t="shared" si="26"/>
        <v>0</v>
      </c>
      <c r="K216" s="87" t="s">
        <v>84</v>
      </c>
      <c r="L216" s="67" t="s">
        <v>453</v>
      </c>
      <c r="M216" s="102" t="s">
        <v>214</v>
      </c>
    </row>
    <row r="217" spans="1:13" ht="27.95" customHeight="1" x14ac:dyDescent="0.15">
      <c r="A217" s="69" t="s">
        <v>333</v>
      </c>
      <c r="B217" s="27" t="s">
        <v>104</v>
      </c>
      <c r="C217" s="39" t="s">
        <v>62</v>
      </c>
      <c r="D217" s="37" t="s">
        <v>89</v>
      </c>
      <c r="E217" s="37"/>
      <c r="F217" s="49">
        <f t="shared" si="27"/>
        <v>0</v>
      </c>
      <c r="G217" s="49">
        <f t="shared" si="28"/>
        <v>0</v>
      </c>
      <c r="H217" s="49">
        <f t="shared" si="29"/>
        <v>0</v>
      </c>
      <c r="I217" s="49">
        <f t="shared" si="30"/>
        <v>0</v>
      </c>
      <c r="J217" s="49">
        <f t="shared" si="26"/>
        <v>0</v>
      </c>
      <c r="K217" s="87" t="s">
        <v>84</v>
      </c>
      <c r="L217" s="67" t="s">
        <v>453</v>
      </c>
      <c r="M217" s="102" t="s">
        <v>253</v>
      </c>
    </row>
    <row r="218" spans="1:13" ht="27.95" customHeight="1" x14ac:dyDescent="0.15">
      <c r="A218" s="69" t="s">
        <v>333</v>
      </c>
      <c r="B218" s="27" t="s">
        <v>259</v>
      </c>
      <c r="C218" s="39" t="s">
        <v>45</v>
      </c>
      <c r="D218" s="37" t="s">
        <v>89</v>
      </c>
      <c r="E218" s="37"/>
      <c r="F218" s="49">
        <f t="shared" si="27"/>
        <v>0</v>
      </c>
      <c r="G218" s="49">
        <f t="shared" si="28"/>
        <v>0</v>
      </c>
      <c r="H218" s="49">
        <f t="shared" si="29"/>
        <v>0</v>
      </c>
      <c r="I218" s="49">
        <f t="shared" si="30"/>
        <v>0</v>
      </c>
      <c r="J218" s="49">
        <f t="shared" ref="J218:J234" si="31">F218*0.2</f>
        <v>0</v>
      </c>
      <c r="K218" s="87" t="s">
        <v>84</v>
      </c>
      <c r="L218" s="67" t="s">
        <v>453</v>
      </c>
      <c r="M218" s="101" t="s">
        <v>335</v>
      </c>
    </row>
    <row r="219" spans="1:13" ht="27.95" customHeight="1" x14ac:dyDescent="0.15">
      <c r="A219" s="69" t="s">
        <v>333</v>
      </c>
      <c r="B219" s="27" t="s">
        <v>99</v>
      </c>
      <c r="C219" s="39" t="s">
        <v>95</v>
      </c>
      <c r="D219" s="37" t="s">
        <v>89</v>
      </c>
      <c r="E219" s="37"/>
      <c r="F219" s="49">
        <f t="shared" si="27"/>
        <v>0</v>
      </c>
      <c r="G219" s="49">
        <f t="shared" si="28"/>
        <v>0</v>
      </c>
      <c r="H219" s="49">
        <f t="shared" si="29"/>
        <v>0</v>
      </c>
      <c r="I219" s="49">
        <f t="shared" si="30"/>
        <v>0</v>
      </c>
      <c r="J219" s="49">
        <f t="shared" si="31"/>
        <v>0</v>
      </c>
      <c r="K219" s="87" t="s">
        <v>84</v>
      </c>
      <c r="L219" s="67" t="s">
        <v>453</v>
      </c>
      <c r="M219" s="102" t="s">
        <v>225</v>
      </c>
    </row>
    <row r="220" spans="1:13" ht="27.95" customHeight="1" x14ac:dyDescent="0.15">
      <c r="A220" s="69" t="s">
        <v>333</v>
      </c>
      <c r="B220" s="27" t="s">
        <v>50</v>
      </c>
      <c r="C220" s="39" t="s">
        <v>51</v>
      </c>
      <c r="D220" s="37" t="s">
        <v>89</v>
      </c>
      <c r="E220" s="37"/>
      <c r="F220" s="49">
        <f t="shared" si="27"/>
        <v>0</v>
      </c>
      <c r="G220" s="49">
        <f t="shared" si="28"/>
        <v>0</v>
      </c>
      <c r="H220" s="49">
        <f t="shared" si="29"/>
        <v>0</v>
      </c>
      <c r="I220" s="49">
        <f t="shared" si="30"/>
        <v>0</v>
      </c>
      <c r="J220" s="49">
        <f t="shared" si="31"/>
        <v>0</v>
      </c>
      <c r="K220" s="87" t="s">
        <v>84</v>
      </c>
      <c r="L220" s="67" t="s">
        <v>453</v>
      </c>
      <c r="M220" s="102" t="s">
        <v>214</v>
      </c>
    </row>
    <row r="221" spans="1:13" ht="27.95" customHeight="1" x14ac:dyDescent="0.15">
      <c r="A221" s="69" t="s">
        <v>333</v>
      </c>
      <c r="B221" s="27" t="s">
        <v>98</v>
      </c>
      <c r="C221" s="39" t="s">
        <v>90</v>
      </c>
      <c r="D221" s="37" t="s">
        <v>89</v>
      </c>
      <c r="E221" s="37"/>
      <c r="F221" s="49">
        <f t="shared" si="27"/>
        <v>0</v>
      </c>
      <c r="G221" s="49">
        <f t="shared" si="28"/>
        <v>0</v>
      </c>
      <c r="H221" s="49">
        <f t="shared" si="29"/>
        <v>0</v>
      </c>
      <c r="I221" s="49">
        <f t="shared" si="30"/>
        <v>0</v>
      </c>
      <c r="J221" s="49">
        <f t="shared" si="31"/>
        <v>0</v>
      </c>
      <c r="K221" s="87" t="s">
        <v>84</v>
      </c>
      <c r="L221" s="67" t="s">
        <v>453</v>
      </c>
      <c r="M221" s="102" t="s">
        <v>260</v>
      </c>
    </row>
    <row r="222" spans="1:13" ht="27.95" customHeight="1" x14ac:dyDescent="0.15">
      <c r="A222" s="69" t="s">
        <v>333</v>
      </c>
      <c r="B222" s="27" t="s">
        <v>98</v>
      </c>
      <c r="C222" s="39" t="s">
        <v>90</v>
      </c>
      <c r="D222" s="37" t="s">
        <v>89</v>
      </c>
      <c r="E222" s="37"/>
      <c r="F222" s="49">
        <f t="shared" si="27"/>
        <v>0</v>
      </c>
      <c r="G222" s="49">
        <f t="shared" si="28"/>
        <v>0</v>
      </c>
      <c r="H222" s="49">
        <f t="shared" si="29"/>
        <v>0</v>
      </c>
      <c r="I222" s="49">
        <f t="shared" si="30"/>
        <v>0</v>
      </c>
      <c r="J222" s="49">
        <f t="shared" si="31"/>
        <v>0</v>
      </c>
      <c r="K222" s="87" t="s">
        <v>84</v>
      </c>
      <c r="L222" s="67" t="s">
        <v>453</v>
      </c>
      <c r="M222" s="101" t="s">
        <v>327</v>
      </c>
    </row>
    <row r="223" spans="1:13" ht="27.95" customHeight="1" x14ac:dyDescent="0.15">
      <c r="A223" s="69" t="s">
        <v>333</v>
      </c>
      <c r="B223" s="27" t="s">
        <v>103</v>
      </c>
      <c r="C223" s="39" t="s">
        <v>46</v>
      </c>
      <c r="D223" s="37" t="s">
        <v>89</v>
      </c>
      <c r="E223" s="37"/>
      <c r="F223" s="49">
        <f t="shared" si="27"/>
        <v>0</v>
      </c>
      <c r="G223" s="49">
        <f t="shared" si="28"/>
        <v>0</v>
      </c>
      <c r="H223" s="49">
        <f t="shared" si="29"/>
        <v>0</v>
      </c>
      <c r="I223" s="49">
        <f t="shared" si="30"/>
        <v>0</v>
      </c>
      <c r="J223" s="49">
        <f t="shared" si="31"/>
        <v>0</v>
      </c>
      <c r="K223" s="87" t="s">
        <v>84</v>
      </c>
      <c r="L223" s="67" t="s">
        <v>453</v>
      </c>
      <c r="M223" s="102" t="s">
        <v>253</v>
      </c>
    </row>
    <row r="224" spans="1:13" ht="27.95" customHeight="1" x14ac:dyDescent="0.15">
      <c r="A224" s="69" t="s">
        <v>333</v>
      </c>
      <c r="B224" s="27" t="s">
        <v>261</v>
      </c>
      <c r="C224" s="39" t="s">
        <v>262</v>
      </c>
      <c r="D224" s="37" t="s">
        <v>89</v>
      </c>
      <c r="E224" s="37"/>
      <c r="F224" s="49">
        <f t="shared" si="27"/>
        <v>0</v>
      </c>
      <c r="G224" s="49">
        <f t="shared" si="28"/>
        <v>0</v>
      </c>
      <c r="H224" s="49">
        <f t="shared" si="29"/>
        <v>0</v>
      </c>
      <c r="I224" s="49">
        <f t="shared" si="30"/>
        <v>0</v>
      </c>
      <c r="J224" s="49">
        <f t="shared" si="31"/>
        <v>0</v>
      </c>
      <c r="K224" s="87" t="s">
        <v>84</v>
      </c>
      <c r="L224" s="67" t="s">
        <v>453</v>
      </c>
      <c r="M224" s="102" t="s">
        <v>225</v>
      </c>
    </row>
    <row r="225" spans="1:16" ht="27.95" customHeight="1" x14ac:dyDescent="0.15">
      <c r="A225" s="69" t="s">
        <v>333</v>
      </c>
      <c r="B225" s="27" t="s">
        <v>106</v>
      </c>
      <c r="C225" s="39" t="s">
        <v>85</v>
      </c>
      <c r="D225" s="37" t="s">
        <v>89</v>
      </c>
      <c r="E225" s="37"/>
      <c r="F225" s="49">
        <f t="shared" si="27"/>
        <v>0</v>
      </c>
      <c r="G225" s="49">
        <f t="shared" si="28"/>
        <v>0</v>
      </c>
      <c r="H225" s="49">
        <f t="shared" si="29"/>
        <v>0</v>
      </c>
      <c r="I225" s="49">
        <f t="shared" si="30"/>
        <v>0</v>
      </c>
      <c r="J225" s="49">
        <f t="shared" si="31"/>
        <v>0</v>
      </c>
      <c r="K225" s="87" t="s">
        <v>84</v>
      </c>
      <c r="L225" s="67" t="s">
        <v>453</v>
      </c>
      <c r="M225" s="102" t="s">
        <v>214</v>
      </c>
    </row>
    <row r="226" spans="1:16" ht="27.95" customHeight="1" x14ac:dyDescent="0.15">
      <c r="A226" s="69" t="s">
        <v>333</v>
      </c>
      <c r="B226" s="27" t="s">
        <v>263</v>
      </c>
      <c r="C226" s="39" t="s">
        <v>112</v>
      </c>
      <c r="D226" s="37" t="s">
        <v>89</v>
      </c>
      <c r="E226" s="37"/>
      <c r="F226" s="49">
        <f t="shared" si="27"/>
        <v>0</v>
      </c>
      <c r="G226" s="49">
        <f t="shared" si="28"/>
        <v>0</v>
      </c>
      <c r="H226" s="49">
        <f t="shared" si="29"/>
        <v>0</v>
      </c>
      <c r="I226" s="49">
        <f t="shared" si="30"/>
        <v>0</v>
      </c>
      <c r="J226" s="49">
        <f t="shared" si="31"/>
        <v>0</v>
      </c>
      <c r="K226" s="87" t="s">
        <v>84</v>
      </c>
      <c r="L226" s="67" t="s">
        <v>453</v>
      </c>
      <c r="M226" s="102" t="s">
        <v>214</v>
      </c>
    </row>
    <row r="227" spans="1:16" ht="27.95" customHeight="1" x14ac:dyDescent="0.15">
      <c r="A227" s="69" t="s">
        <v>333</v>
      </c>
      <c r="B227" s="27" t="s">
        <v>54</v>
      </c>
      <c r="C227" s="39" t="s">
        <v>40</v>
      </c>
      <c r="D227" s="37" t="s">
        <v>89</v>
      </c>
      <c r="E227" s="37"/>
      <c r="F227" s="49">
        <f t="shared" si="27"/>
        <v>0</v>
      </c>
      <c r="G227" s="49">
        <f t="shared" si="28"/>
        <v>0</v>
      </c>
      <c r="H227" s="49">
        <f t="shared" si="29"/>
        <v>0</v>
      </c>
      <c r="I227" s="49">
        <f t="shared" si="30"/>
        <v>0</v>
      </c>
      <c r="J227" s="49">
        <f t="shared" si="31"/>
        <v>0</v>
      </c>
      <c r="K227" s="87" t="s">
        <v>84</v>
      </c>
      <c r="L227" s="67" t="s">
        <v>453</v>
      </c>
      <c r="M227" s="102" t="s">
        <v>264</v>
      </c>
    </row>
    <row r="228" spans="1:16" ht="27.95" customHeight="1" x14ac:dyDescent="0.15">
      <c r="A228" s="69" t="s">
        <v>333</v>
      </c>
      <c r="B228" s="27" t="s">
        <v>41</v>
      </c>
      <c r="C228" s="39" t="s">
        <v>145</v>
      </c>
      <c r="D228" s="37" t="s">
        <v>89</v>
      </c>
      <c r="E228" s="37"/>
      <c r="F228" s="49">
        <f t="shared" si="27"/>
        <v>0</v>
      </c>
      <c r="G228" s="49">
        <f t="shared" si="28"/>
        <v>0</v>
      </c>
      <c r="H228" s="49">
        <f t="shared" si="29"/>
        <v>0</v>
      </c>
      <c r="I228" s="49">
        <f t="shared" si="30"/>
        <v>0</v>
      </c>
      <c r="J228" s="49">
        <f t="shared" si="31"/>
        <v>0</v>
      </c>
      <c r="K228" s="87" t="s">
        <v>84</v>
      </c>
      <c r="L228" s="67" t="s">
        <v>453</v>
      </c>
      <c r="M228" s="102" t="s">
        <v>265</v>
      </c>
    </row>
    <row r="229" spans="1:16" ht="27.95" customHeight="1" x14ac:dyDescent="0.15">
      <c r="A229" s="69" t="s">
        <v>333</v>
      </c>
      <c r="B229" s="27" t="s">
        <v>266</v>
      </c>
      <c r="C229" s="39" t="s">
        <v>20</v>
      </c>
      <c r="D229" s="37" t="s">
        <v>89</v>
      </c>
      <c r="E229" s="37"/>
      <c r="F229" s="49">
        <f t="shared" si="27"/>
        <v>0</v>
      </c>
      <c r="G229" s="49">
        <f t="shared" si="28"/>
        <v>0</v>
      </c>
      <c r="H229" s="49">
        <f t="shared" si="29"/>
        <v>0</v>
      </c>
      <c r="I229" s="49">
        <f t="shared" si="30"/>
        <v>0</v>
      </c>
      <c r="J229" s="49">
        <f t="shared" si="31"/>
        <v>0</v>
      </c>
      <c r="K229" s="87" t="s">
        <v>84</v>
      </c>
      <c r="L229" s="67" t="s">
        <v>453</v>
      </c>
      <c r="M229" s="102" t="s">
        <v>225</v>
      </c>
    </row>
    <row r="230" spans="1:16" ht="27.95" customHeight="1" x14ac:dyDescent="0.15">
      <c r="A230" s="69" t="s">
        <v>333</v>
      </c>
      <c r="B230" s="27" t="s">
        <v>267</v>
      </c>
      <c r="C230" s="39" t="s">
        <v>91</v>
      </c>
      <c r="D230" s="37" t="s">
        <v>89</v>
      </c>
      <c r="E230" s="37"/>
      <c r="F230" s="49">
        <f t="shared" si="27"/>
        <v>0</v>
      </c>
      <c r="G230" s="49">
        <f t="shared" si="28"/>
        <v>0</v>
      </c>
      <c r="H230" s="49">
        <f t="shared" si="29"/>
        <v>0</v>
      </c>
      <c r="I230" s="49">
        <f t="shared" si="30"/>
        <v>0</v>
      </c>
      <c r="J230" s="49">
        <f t="shared" si="31"/>
        <v>0</v>
      </c>
      <c r="K230" s="87" t="s">
        <v>84</v>
      </c>
      <c r="L230" s="67" t="s">
        <v>453</v>
      </c>
      <c r="M230" s="102" t="s">
        <v>214</v>
      </c>
    </row>
    <row r="231" spans="1:16" ht="27.95" customHeight="1" x14ac:dyDescent="0.15">
      <c r="A231" s="69" t="s">
        <v>333</v>
      </c>
      <c r="B231" s="27" t="s">
        <v>68</v>
      </c>
      <c r="C231" s="39" t="s">
        <v>69</v>
      </c>
      <c r="D231" s="37" t="s">
        <v>89</v>
      </c>
      <c r="E231" s="37"/>
      <c r="F231" s="49">
        <f t="shared" si="27"/>
        <v>0</v>
      </c>
      <c r="G231" s="49">
        <f t="shared" si="28"/>
        <v>0</v>
      </c>
      <c r="H231" s="49">
        <f t="shared" si="29"/>
        <v>0</v>
      </c>
      <c r="I231" s="49">
        <f t="shared" si="30"/>
        <v>0</v>
      </c>
      <c r="J231" s="49">
        <f t="shared" si="31"/>
        <v>0</v>
      </c>
      <c r="K231" s="87" t="s">
        <v>84</v>
      </c>
      <c r="L231" s="67" t="s">
        <v>453</v>
      </c>
      <c r="M231" s="102" t="s">
        <v>268</v>
      </c>
    </row>
    <row r="232" spans="1:16" ht="27.95" customHeight="1" x14ac:dyDescent="0.15">
      <c r="A232" s="69" t="s">
        <v>333</v>
      </c>
      <c r="B232" s="27" t="s">
        <v>269</v>
      </c>
      <c r="C232" s="39" t="s">
        <v>59</v>
      </c>
      <c r="D232" s="37" t="s">
        <v>89</v>
      </c>
      <c r="E232" s="37"/>
      <c r="F232" s="49">
        <f t="shared" si="27"/>
        <v>0</v>
      </c>
      <c r="G232" s="49">
        <f t="shared" si="28"/>
        <v>0</v>
      </c>
      <c r="H232" s="49">
        <f t="shared" si="29"/>
        <v>0</v>
      </c>
      <c r="I232" s="49">
        <f t="shared" si="30"/>
        <v>0</v>
      </c>
      <c r="J232" s="49">
        <f t="shared" si="31"/>
        <v>0</v>
      </c>
      <c r="K232" s="87" t="s">
        <v>84</v>
      </c>
      <c r="L232" s="67" t="s">
        <v>453</v>
      </c>
      <c r="M232" s="101" t="s">
        <v>338</v>
      </c>
    </row>
    <row r="233" spans="1:16" ht="27.95" customHeight="1" x14ac:dyDescent="0.15">
      <c r="A233" s="69" t="s">
        <v>333</v>
      </c>
      <c r="B233" s="27" t="s">
        <v>134</v>
      </c>
      <c r="C233" s="39" t="s">
        <v>23</v>
      </c>
      <c r="D233" s="37" t="s">
        <v>89</v>
      </c>
      <c r="E233" s="37"/>
      <c r="F233" s="49">
        <f t="shared" si="27"/>
        <v>0</v>
      </c>
      <c r="G233" s="49">
        <f t="shared" si="28"/>
        <v>0</v>
      </c>
      <c r="H233" s="49">
        <f t="shared" si="29"/>
        <v>0</v>
      </c>
      <c r="I233" s="49">
        <f t="shared" si="30"/>
        <v>0</v>
      </c>
      <c r="J233" s="49">
        <f t="shared" si="31"/>
        <v>0</v>
      </c>
      <c r="K233" s="87" t="s">
        <v>84</v>
      </c>
      <c r="L233" s="67" t="s">
        <v>453</v>
      </c>
      <c r="M233" s="101" t="s">
        <v>332</v>
      </c>
    </row>
    <row r="234" spans="1:16" ht="27.95" customHeight="1" x14ac:dyDescent="0.15">
      <c r="A234" s="69" t="s">
        <v>333</v>
      </c>
      <c r="B234" s="27" t="s">
        <v>270</v>
      </c>
      <c r="C234" s="39" t="s">
        <v>130</v>
      </c>
      <c r="D234" s="37" t="s">
        <v>89</v>
      </c>
      <c r="E234" s="37"/>
      <c r="F234" s="49">
        <f t="shared" si="27"/>
        <v>0</v>
      </c>
      <c r="G234" s="49">
        <f t="shared" si="28"/>
        <v>0</v>
      </c>
      <c r="H234" s="49">
        <f t="shared" si="29"/>
        <v>0</v>
      </c>
      <c r="I234" s="49">
        <f t="shared" si="30"/>
        <v>0</v>
      </c>
      <c r="J234" s="49">
        <f t="shared" si="31"/>
        <v>0</v>
      </c>
      <c r="K234" s="87" t="s">
        <v>84</v>
      </c>
      <c r="L234" s="67" t="s">
        <v>453</v>
      </c>
      <c r="M234" s="102" t="s">
        <v>225</v>
      </c>
    </row>
    <row r="235" spans="1:16" ht="27.95" customHeight="1" x14ac:dyDescent="0.15">
      <c r="A235" s="71" t="s">
        <v>83</v>
      </c>
      <c r="B235" s="20">
        <f>COUNTA(B236:B269)</f>
        <v>34</v>
      </c>
      <c r="C235" s="26">
        <f>COUNTA(C236:C269)</f>
        <v>34</v>
      </c>
      <c r="D235" s="66">
        <f>SUM(D236:D269)</f>
        <v>97500</v>
      </c>
      <c r="E235" s="66">
        <f>SUM(E236:E269)</f>
        <v>25600</v>
      </c>
      <c r="F235" s="44">
        <f>SUM(F236:F269)</f>
        <v>124211200</v>
      </c>
      <c r="G235" s="44"/>
      <c r="H235" s="44">
        <f>SUM(H236:H269)</f>
        <v>62105600</v>
      </c>
      <c r="I235" s="44"/>
      <c r="J235" s="44">
        <f>SUM(J236:J269)</f>
        <v>62105600</v>
      </c>
      <c r="K235" s="13"/>
      <c r="L235" s="13"/>
      <c r="M235" s="73"/>
    </row>
    <row r="236" spans="1:16" ht="27.95" customHeight="1" x14ac:dyDescent="0.15">
      <c r="A236" s="69" t="s">
        <v>334</v>
      </c>
      <c r="B236" s="27" t="s">
        <v>287</v>
      </c>
      <c r="C236" s="39" t="s">
        <v>288</v>
      </c>
      <c r="D236" s="103">
        <v>200</v>
      </c>
      <c r="E236" s="103">
        <v>200</v>
      </c>
      <c r="F236" s="40">
        <f t="shared" ref="F236:F269" si="32">E236*4852</f>
        <v>970400</v>
      </c>
      <c r="G236" s="31"/>
      <c r="H236" s="31">
        <f>F236*0.5</f>
        <v>485200</v>
      </c>
      <c r="I236" s="31"/>
      <c r="J236" s="31">
        <f>F236*0.5</f>
        <v>485200</v>
      </c>
      <c r="K236" s="87" t="s">
        <v>111</v>
      </c>
      <c r="L236" s="110" t="s">
        <v>448</v>
      </c>
      <c r="M236" s="101" t="s">
        <v>439</v>
      </c>
      <c r="P236" s="31"/>
    </row>
    <row r="237" spans="1:16" s="28" customFormat="1" ht="27.95" customHeight="1" x14ac:dyDescent="0.15">
      <c r="A237" s="69" t="s">
        <v>334</v>
      </c>
      <c r="B237" s="27" t="s">
        <v>299</v>
      </c>
      <c r="C237" s="62" t="s">
        <v>300</v>
      </c>
      <c r="D237" s="103">
        <v>3000</v>
      </c>
      <c r="E237" s="103">
        <v>1700</v>
      </c>
      <c r="F237" s="40">
        <f t="shared" si="32"/>
        <v>8248400</v>
      </c>
      <c r="G237" s="31"/>
      <c r="H237" s="31">
        <f t="shared" ref="H237:H269" si="33">F237*0.5</f>
        <v>4124200</v>
      </c>
      <c r="I237" s="31"/>
      <c r="J237" s="31">
        <f t="shared" ref="J237:J269" si="34">F237*0.5</f>
        <v>4124200</v>
      </c>
      <c r="K237" s="87" t="s">
        <v>111</v>
      </c>
      <c r="L237" s="110" t="s">
        <v>448</v>
      </c>
      <c r="M237" s="91" t="s">
        <v>439</v>
      </c>
      <c r="P237" s="31"/>
    </row>
    <row r="238" spans="1:16" ht="27.95" customHeight="1" x14ac:dyDescent="0.15">
      <c r="A238" s="69" t="s">
        <v>334</v>
      </c>
      <c r="B238" s="27" t="s">
        <v>124</v>
      </c>
      <c r="C238" s="39" t="s">
        <v>125</v>
      </c>
      <c r="D238" s="103">
        <v>3000</v>
      </c>
      <c r="E238" s="103">
        <v>1700</v>
      </c>
      <c r="F238" s="40">
        <f t="shared" si="32"/>
        <v>8248400</v>
      </c>
      <c r="G238" s="31"/>
      <c r="H238" s="31">
        <f t="shared" si="33"/>
        <v>4124200</v>
      </c>
      <c r="I238" s="31"/>
      <c r="J238" s="31">
        <f t="shared" si="34"/>
        <v>4124200</v>
      </c>
      <c r="K238" s="87" t="s">
        <v>111</v>
      </c>
      <c r="L238" s="110" t="s">
        <v>448</v>
      </c>
      <c r="M238" s="101" t="s">
        <v>439</v>
      </c>
      <c r="P238" s="31"/>
    </row>
    <row r="239" spans="1:16" ht="27.95" customHeight="1" x14ac:dyDescent="0.15">
      <c r="A239" s="69" t="s">
        <v>334</v>
      </c>
      <c r="B239" s="27" t="s">
        <v>301</v>
      </c>
      <c r="C239" s="39" t="s">
        <v>302</v>
      </c>
      <c r="D239" s="103">
        <v>300</v>
      </c>
      <c r="E239" s="103">
        <v>300</v>
      </c>
      <c r="F239" s="40">
        <f t="shared" si="32"/>
        <v>1455600</v>
      </c>
      <c r="G239" s="31"/>
      <c r="H239" s="31">
        <f t="shared" si="33"/>
        <v>727800</v>
      </c>
      <c r="I239" s="31"/>
      <c r="J239" s="31">
        <f t="shared" si="34"/>
        <v>727800</v>
      </c>
      <c r="K239" s="87" t="s">
        <v>111</v>
      </c>
      <c r="L239" s="110" t="s">
        <v>448</v>
      </c>
      <c r="M239" s="101" t="s">
        <v>439</v>
      </c>
      <c r="P239" s="31"/>
    </row>
    <row r="240" spans="1:16" ht="27.95" customHeight="1" x14ac:dyDescent="0.15">
      <c r="A240" s="69" t="s">
        <v>334</v>
      </c>
      <c r="B240" s="27" t="s">
        <v>303</v>
      </c>
      <c r="C240" s="39" t="s">
        <v>304</v>
      </c>
      <c r="D240" s="103">
        <v>3000</v>
      </c>
      <c r="E240" s="103">
        <v>1700</v>
      </c>
      <c r="F240" s="40">
        <f t="shared" si="32"/>
        <v>8248400</v>
      </c>
      <c r="G240" s="31"/>
      <c r="H240" s="31">
        <f t="shared" si="33"/>
        <v>4124200</v>
      </c>
      <c r="I240" s="31"/>
      <c r="J240" s="31">
        <f t="shared" si="34"/>
        <v>4124200</v>
      </c>
      <c r="K240" s="87" t="s">
        <v>111</v>
      </c>
      <c r="L240" s="110" t="s">
        <v>448</v>
      </c>
      <c r="M240" s="101" t="s">
        <v>439</v>
      </c>
      <c r="P240" s="31"/>
    </row>
    <row r="241" spans="1:16" ht="27.95" customHeight="1" x14ac:dyDescent="0.15">
      <c r="A241" s="69" t="s">
        <v>334</v>
      </c>
      <c r="B241" s="27" t="s">
        <v>305</v>
      </c>
      <c r="C241" s="39" t="s">
        <v>306</v>
      </c>
      <c r="D241" s="103">
        <v>3000</v>
      </c>
      <c r="E241" s="103">
        <v>1700</v>
      </c>
      <c r="F241" s="40">
        <f t="shared" si="32"/>
        <v>8248400</v>
      </c>
      <c r="G241" s="31"/>
      <c r="H241" s="31">
        <f t="shared" si="33"/>
        <v>4124200</v>
      </c>
      <c r="I241" s="31"/>
      <c r="J241" s="31">
        <f t="shared" si="34"/>
        <v>4124200</v>
      </c>
      <c r="K241" s="87" t="s">
        <v>111</v>
      </c>
      <c r="L241" s="110" t="s">
        <v>448</v>
      </c>
      <c r="M241" s="101" t="s">
        <v>439</v>
      </c>
      <c r="P241" s="31"/>
    </row>
    <row r="242" spans="1:16" ht="27.95" customHeight="1" x14ac:dyDescent="0.15">
      <c r="A242" s="69" t="s">
        <v>334</v>
      </c>
      <c r="B242" s="27" t="s">
        <v>308</v>
      </c>
      <c r="C242" s="39" t="s">
        <v>127</v>
      </c>
      <c r="D242" s="103">
        <v>2000</v>
      </c>
      <c r="E242" s="103">
        <v>1500</v>
      </c>
      <c r="F242" s="40">
        <f t="shared" si="32"/>
        <v>7278000</v>
      </c>
      <c r="G242" s="31"/>
      <c r="H242" s="31">
        <f t="shared" si="33"/>
        <v>3639000</v>
      </c>
      <c r="I242" s="31"/>
      <c r="J242" s="31">
        <f t="shared" si="34"/>
        <v>3639000</v>
      </c>
      <c r="K242" s="87" t="s">
        <v>111</v>
      </c>
      <c r="L242" s="110" t="s">
        <v>448</v>
      </c>
      <c r="M242" s="101" t="s">
        <v>439</v>
      </c>
      <c r="P242" s="31"/>
    </row>
    <row r="243" spans="1:16" ht="27.95" customHeight="1" x14ac:dyDescent="0.15">
      <c r="A243" s="69" t="s">
        <v>334</v>
      </c>
      <c r="B243" s="27" t="s">
        <v>309</v>
      </c>
      <c r="C243" s="39" t="s">
        <v>33</v>
      </c>
      <c r="D243" s="103">
        <v>3000</v>
      </c>
      <c r="E243" s="103">
        <v>1700</v>
      </c>
      <c r="F243" s="40">
        <f t="shared" si="32"/>
        <v>8248400</v>
      </c>
      <c r="G243" s="31"/>
      <c r="H243" s="31">
        <f t="shared" si="33"/>
        <v>4124200</v>
      </c>
      <c r="I243" s="31"/>
      <c r="J243" s="31">
        <f t="shared" si="34"/>
        <v>4124200</v>
      </c>
      <c r="K243" s="87" t="s">
        <v>111</v>
      </c>
      <c r="L243" s="110" t="s">
        <v>448</v>
      </c>
      <c r="M243" s="101" t="s">
        <v>439</v>
      </c>
      <c r="P243" s="31"/>
    </row>
    <row r="244" spans="1:16" ht="27.95" customHeight="1" x14ac:dyDescent="0.15">
      <c r="A244" s="69" t="s">
        <v>334</v>
      </c>
      <c r="B244" s="27" t="s">
        <v>18</v>
      </c>
      <c r="C244" s="39" t="s">
        <v>17</v>
      </c>
      <c r="D244" s="103">
        <v>2000</v>
      </c>
      <c r="E244" s="103">
        <v>1500</v>
      </c>
      <c r="F244" s="40">
        <f t="shared" si="32"/>
        <v>7278000</v>
      </c>
      <c r="G244" s="31"/>
      <c r="H244" s="31">
        <f t="shared" si="33"/>
        <v>3639000</v>
      </c>
      <c r="I244" s="31"/>
      <c r="J244" s="31">
        <f t="shared" si="34"/>
        <v>3639000</v>
      </c>
      <c r="K244" s="87" t="s">
        <v>111</v>
      </c>
      <c r="L244" s="110" t="s">
        <v>448</v>
      </c>
      <c r="M244" s="101" t="s">
        <v>439</v>
      </c>
      <c r="P244" s="31"/>
    </row>
    <row r="245" spans="1:16" ht="27.95" customHeight="1" x14ac:dyDescent="0.15">
      <c r="A245" s="69" t="s">
        <v>334</v>
      </c>
      <c r="B245" s="27" t="s">
        <v>310</v>
      </c>
      <c r="C245" s="39" t="s">
        <v>132</v>
      </c>
      <c r="D245" s="103">
        <v>3000</v>
      </c>
      <c r="E245" s="103">
        <v>1700</v>
      </c>
      <c r="F245" s="40">
        <f t="shared" si="32"/>
        <v>8248400</v>
      </c>
      <c r="G245" s="31"/>
      <c r="H245" s="31">
        <f t="shared" si="33"/>
        <v>4124200</v>
      </c>
      <c r="I245" s="31"/>
      <c r="J245" s="31">
        <f t="shared" si="34"/>
        <v>4124200</v>
      </c>
      <c r="K245" s="87" t="s">
        <v>111</v>
      </c>
      <c r="L245" s="110" t="s">
        <v>448</v>
      </c>
      <c r="M245" s="101" t="s">
        <v>439</v>
      </c>
      <c r="P245" s="31"/>
    </row>
    <row r="246" spans="1:16" ht="27.95" customHeight="1" x14ac:dyDescent="0.15">
      <c r="A246" s="69" t="s">
        <v>334</v>
      </c>
      <c r="B246" s="27" t="s">
        <v>311</v>
      </c>
      <c r="C246" s="39" t="s">
        <v>101</v>
      </c>
      <c r="D246" s="103">
        <v>3000</v>
      </c>
      <c r="E246" s="103">
        <v>1700</v>
      </c>
      <c r="F246" s="40">
        <f t="shared" si="32"/>
        <v>8248400</v>
      </c>
      <c r="G246" s="31"/>
      <c r="H246" s="31">
        <f t="shared" si="33"/>
        <v>4124200</v>
      </c>
      <c r="I246" s="31"/>
      <c r="J246" s="31">
        <f t="shared" si="34"/>
        <v>4124200</v>
      </c>
      <c r="K246" s="87" t="s">
        <v>111</v>
      </c>
      <c r="L246" s="110" t="s">
        <v>448</v>
      </c>
      <c r="M246" s="101" t="s">
        <v>439</v>
      </c>
      <c r="P246" s="31"/>
    </row>
    <row r="247" spans="1:16" ht="27.95" customHeight="1" x14ac:dyDescent="0.15">
      <c r="A247" s="69" t="s">
        <v>334</v>
      </c>
      <c r="B247" s="27" t="s">
        <v>313</v>
      </c>
      <c r="C247" s="39" t="s">
        <v>39</v>
      </c>
      <c r="D247" s="103">
        <v>3000</v>
      </c>
      <c r="E247" s="103">
        <v>1700</v>
      </c>
      <c r="F247" s="40">
        <f t="shared" si="32"/>
        <v>8248400</v>
      </c>
      <c r="G247" s="31"/>
      <c r="H247" s="31">
        <f t="shared" si="33"/>
        <v>4124200</v>
      </c>
      <c r="I247" s="31"/>
      <c r="J247" s="31">
        <f t="shared" si="34"/>
        <v>4124200</v>
      </c>
      <c r="K247" s="87" t="s">
        <v>111</v>
      </c>
      <c r="L247" s="110" t="s">
        <v>448</v>
      </c>
      <c r="M247" s="101" t="s">
        <v>439</v>
      </c>
      <c r="P247" s="31"/>
    </row>
    <row r="248" spans="1:16" ht="27.95" customHeight="1" x14ac:dyDescent="0.15">
      <c r="A248" s="69" t="s">
        <v>334</v>
      </c>
      <c r="B248" s="27" t="s">
        <v>123</v>
      </c>
      <c r="C248" s="39" t="s">
        <v>116</v>
      </c>
      <c r="D248" s="103">
        <v>3000</v>
      </c>
      <c r="E248" s="103">
        <v>1700</v>
      </c>
      <c r="F248" s="40">
        <f t="shared" si="32"/>
        <v>8248400</v>
      </c>
      <c r="G248" s="31"/>
      <c r="H248" s="31">
        <f t="shared" si="33"/>
        <v>4124200</v>
      </c>
      <c r="I248" s="31"/>
      <c r="J248" s="31">
        <f t="shared" si="34"/>
        <v>4124200</v>
      </c>
      <c r="K248" s="87" t="s">
        <v>111</v>
      </c>
      <c r="L248" s="110" t="s">
        <v>448</v>
      </c>
      <c r="M248" s="101" t="s">
        <v>439</v>
      </c>
      <c r="P248" s="31"/>
    </row>
    <row r="249" spans="1:16" ht="27.95" customHeight="1" x14ac:dyDescent="0.15">
      <c r="A249" s="69" t="s">
        <v>334</v>
      </c>
      <c r="B249" s="27" t="s">
        <v>307</v>
      </c>
      <c r="C249" s="39" t="s">
        <v>31</v>
      </c>
      <c r="D249" s="103">
        <v>3000</v>
      </c>
      <c r="E249" s="103">
        <v>1700</v>
      </c>
      <c r="F249" s="40">
        <f t="shared" si="32"/>
        <v>8248400</v>
      </c>
      <c r="G249" s="31"/>
      <c r="H249" s="31">
        <f t="shared" si="33"/>
        <v>4124200</v>
      </c>
      <c r="I249" s="31"/>
      <c r="J249" s="31">
        <f t="shared" si="34"/>
        <v>4124200</v>
      </c>
      <c r="K249" s="87" t="s">
        <v>111</v>
      </c>
      <c r="L249" s="110" t="s">
        <v>448</v>
      </c>
      <c r="M249" s="101" t="s">
        <v>439</v>
      </c>
      <c r="P249" s="31"/>
    </row>
    <row r="250" spans="1:16" ht="27.95" customHeight="1" x14ac:dyDescent="0.15">
      <c r="A250" s="69" t="s">
        <v>334</v>
      </c>
      <c r="B250" s="27" t="s">
        <v>314</v>
      </c>
      <c r="C250" s="39" t="s">
        <v>16</v>
      </c>
      <c r="D250" s="103">
        <v>5000</v>
      </c>
      <c r="E250" s="103">
        <v>1700</v>
      </c>
      <c r="F250" s="40">
        <f t="shared" si="32"/>
        <v>8248400</v>
      </c>
      <c r="G250" s="31"/>
      <c r="H250" s="31">
        <f t="shared" si="33"/>
        <v>4124200</v>
      </c>
      <c r="I250" s="31"/>
      <c r="J250" s="31">
        <f t="shared" si="34"/>
        <v>4124200</v>
      </c>
      <c r="K250" s="87" t="s">
        <v>111</v>
      </c>
      <c r="L250" s="110" t="s">
        <v>448</v>
      </c>
      <c r="M250" s="101" t="s">
        <v>439</v>
      </c>
      <c r="P250" s="31"/>
    </row>
    <row r="251" spans="1:16" ht="27.95" customHeight="1" x14ac:dyDescent="0.15">
      <c r="A251" s="69" t="s">
        <v>334</v>
      </c>
      <c r="B251" s="27" t="s">
        <v>315</v>
      </c>
      <c r="C251" s="39" t="s">
        <v>52</v>
      </c>
      <c r="D251" s="103">
        <v>3000</v>
      </c>
      <c r="E251" s="103">
        <v>1700</v>
      </c>
      <c r="F251" s="40">
        <f t="shared" si="32"/>
        <v>8248400</v>
      </c>
      <c r="G251" s="31"/>
      <c r="H251" s="31">
        <f t="shared" si="33"/>
        <v>4124200</v>
      </c>
      <c r="I251" s="31"/>
      <c r="J251" s="31">
        <f t="shared" si="34"/>
        <v>4124200</v>
      </c>
      <c r="K251" s="87" t="s">
        <v>111</v>
      </c>
      <c r="L251" s="110" t="s">
        <v>448</v>
      </c>
      <c r="M251" s="101" t="s">
        <v>439</v>
      </c>
      <c r="P251" s="31"/>
    </row>
    <row r="252" spans="1:16" ht="27.95" customHeight="1" x14ac:dyDescent="0.15">
      <c r="A252" s="69" t="s">
        <v>334</v>
      </c>
      <c r="B252" s="27" t="s">
        <v>128</v>
      </c>
      <c r="C252" s="39" t="s">
        <v>53</v>
      </c>
      <c r="D252" s="103">
        <v>3000</v>
      </c>
      <c r="E252" s="103">
        <v>1700</v>
      </c>
      <c r="F252" s="40">
        <f t="shared" si="32"/>
        <v>8248400</v>
      </c>
      <c r="G252" s="31"/>
      <c r="H252" s="31">
        <f t="shared" si="33"/>
        <v>4124200</v>
      </c>
      <c r="I252" s="31"/>
      <c r="J252" s="31">
        <f t="shared" si="34"/>
        <v>4124200</v>
      </c>
      <c r="K252" s="87" t="s">
        <v>111</v>
      </c>
      <c r="L252" s="110" t="s">
        <v>448</v>
      </c>
      <c r="M252" s="101" t="s">
        <v>439</v>
      </c>
      <c r="P252" s="31"/>
    </row>
    <row r="253" spans="1:16" ht="27.95" customHeight="1" x14ac:dyDescent="0.15">
      <c r="A253" s="69" t="s">
        <v>334</v>
      </c>
      <c r="B253" s="27" t="s">
        <v>168</v>
      </c>
      <c r="C253" s="39" t="s">
        <v>61</v>
      </c>
      <c r="D253" s="103">
        <v>3000</v>
      </c>
      <c r="E253" s="103"/>
      <c r="F253" s="40">
        <f t="shared" si="32"/>
        <v>0</v>
      </c>
      <c r="G253" s="31"/>
      <c r="H253" s="31">
        <f t="shared" si="33"/>
        <v>0</v>
      </c>
      <c r="I253" s="31"/>
      <c r="J253" s="31">
        <f t="shared" si="34"/>
        <v>0</v>
      </c>
      <c r="K253" s="87" t="s">
        <v>322</v>
      </c>
      <c r="L253" s="110" t="s">
        <v>448</v>
      </c>
      <c r="M253" s="101" t="s">
        <v>439</v>
      </c>
      <c r="P253" s="31"/>
    </row>
    <row r="254" spans="1:16" ht="27.95" customHeight="1" x14ac:dyDescent="0.15">
      <c r="A254" s="69" t="s">
        <v>334</v>
      </c>
      <c r="B254" s="27" t="s">
        <v>456</v>
      </c>
      <c r="C254" s="39" t="s">
        <v>457</v>
      </c>
      <c r="D254" s="103">
        <v>3000</v>
      </c>
      <c r="E254" s="103"/>
      <c r="F254" s="40">
        <f t="shared" si="32"/>
        <v>0</v>
      </c>
      <c r="G254" s="31"/>
      <c r="H254" s="31">
        <f t="shared" si="33"/>
        <v>0</v>
      </c>
      <c r="I254" s="31"/>
      <c r="J254" s="31">
        <f t="shared" si="34"/>
        <v>0</v>
      </c>
      <c r="K254" s="87" t="s">
        <v>322</v>
      </c>
      <c r="L254" s="110" t="s">
        <v>448</v>
      </c>
      <c r="M254" s="101" t="s">
        <v>439</v>
      </c>
      <c r="P254" s="31"/>
    </row>
    <row r="255" spans="1:16" ht="27.95" customHeight="1" x14ac:dyDescent="0.15">
      <c r="A255" s="69" t="s">
        <v>334</v>
      </c>
      <c r="B255" s="27" t="s">
        <v>458</v>
      </c>
      <c r="C255" s="39" t="s">
        <v>19</v>
      </c>
      <c r="D255" s="103">
        <v>3000</v>
      </c>
      <c r="E255" s="103"/>
      <c r="F255" s="40">
        <f t="shared" si="32"/>
        <v>0</v>
      </c>
      <c r="G255" s="31"/>
      <c r="H255" s="31">
        <f t="shared" si="33"/>
        <v>0</v>
      </c>
      <c r="I255" s="31"/>
      <c r="J255" s="31">
        <f t="shared" si="34"/>
        <v>0</v>
      </c>
      <c r="K255" s="87" t="s">
        <v>322</v>
      </c>
      <c r="L255" s="110" t="s">
        <v>448</v>
      </c>
      <c r="M255" s="101" t="s">
        <v>439</v>
      </c>
      <c r="P255" s="31"/>
    </row>
    <row r="256" spans="1:16" ht="27.95" customHeight="1" x14ac:dyDescent="0.15">
      <c r="A256" s="69" t="s">
        <v>334</v>
      </c>
      <c r="B256" s="27" t="s">
        <v>307</v>
      </c>
      <c r="C256" s="39" t="s">
        <v>459</v>
      </c>
      <c r="D256" s="103">
        <v>3000</v>
      </c>
      <c r="E256" s="103"/>
      <c r="F256" s="40">
        <f t="shared" si="32"/>
        <v>0</v>
      </c>
      <c r="G256" s="31"/>
      <c r="H256" s="31">
        <f t="shared" si="33"/>
        <v>0</v>
      </c>
      <c r="I256" s="31"/>
      <c r="J256" s="31">
        <f t="shared" si="34"/>
        <v>0</v>
      </c>
      <c r="K256" s="87" t="s">
        <v>322</v>
      </c>
      <c r="L256" s="110" t="s">
        <v>448</v>
      </c>
      <c r="M256" s="101" t="s">
        <v>439</v>
      </c>
      <c r="P256" s="31"/>
    </row>
    <row r="257" spans="1:16" ht="27.95" customHeight="1" x14ac:dyDescent="0.15">
      <c r="A257" s="69" t="s">
        <v>334</v>
      </c>
      <c r="B257" s="27" t="s">
        <v>460</v>
      </c>
      <c r="C257" s="39" t="s">
        <v>4</v>
      </c>
      <c r="D257" s="103">
        <v>5000</v>
      </c>
      <c r="E257" s="103"/>
      <c r="F257" s="40">
        <f t="shared" si="32"/>
        <v>0</v>
      </c>
      <c r="G257" s="31"/>
      <c r="H257" s="31">
        <f t="shared" si="33"/>
        <v>0</v>
      </c>
      <c r="I257" s="31"/>
      <c r="J257" s="31">
        <f t="shared" si="34"/>
        <v>0</v>
      </c>
      <c r="K257" s="87" t="s">
        <v>322</v>
      </c>
      <c r="L257" s="110" t="s">
        <v>448</v>
      </c>
      <c r="M257" s="101" t="s">
        <v>439</v>
      </c>
      <c r="P257" s="31"/>
    </row>
    <row r="258" spans="1:16" ht="27.95" customHeight="1" x14ac:dyDescent="0.15">
      <c r="A258" s="69" t="s">
        <v>334</v>
      </c>
      <c r="B258" s="27" t="s">
        <v>461</v>
      </c>
      <c r="C258" s="39" t="s">
        <v>2</v>
      </c>
      <c r="D258" s="103">
        <v>3000</v>
      </c>
      <c r="E258" s="103"/>
      <c r="F258" s="40">
        <f t="shared" si="32"/>
        <v>0</v>
      </c>
      <c r="G258" s="31"/>
      <c r="H258" s="31">
        <f t="shared" si="33"/>
        <v>0</v>
      </c>
      <c r="I258" s="31"/>
      <c r="J258" s="31">
        <f t="shared" si="34"/>
        <v>0</v>
      </c>
      <c r="K258" s="87" t="s">
        <v>322</v>
      </c>
      <c r="L258" s="110" t="s">
        <v>448</v>
      </c>
      <c r="M258" s="101" t="s">
        <v>439</v>
      </c>
      <c r="P258" s="31"/>
    </row>
    <row r="259" spans="1:16" ht="27.95" customHeight="1" x14ac:dyDescent="0.15">
      <c r="A259" s="69" t="s">
        <v>334</v>
      </c>
      <c r="B259" s="27" t="s">
        <v>462</v>
      </c>
      <c r="C259" s="39" t="s">
        <v>22</v>
      </c>
      <c r="D259" s="103">
        <v>3000</v>
      </c>
      <c r="E259" s="103"/>
      <c r="F259" s="40">
        <f t="shared" si="32"/>
        <v>0</v>
      </c>
      <c r="G259" s="31"/>
      <c r="H259" s="31">
        <f t="shared" si="33"/>
        <v>0</v>
      </c>
      <c r="I259" s="31"/>
      <c r="J259" s="31">
        <f t="shared" si="34"/>
        <v>0</v>
      </c>
      <c r="K259" s="87" t="s">
        <v>322</v>
      </c>
      <c r="L259" s="110" t="s">
        <v>448</v>
      </c>
      <c r="M259" s="101" t="s">
        <v>439</v>
      </c>
      <c r="P259" s="31"/>
    </row>
    <row r="260" spans="1:16" ht="27.95" customHeight="1" x14ac:dyDescent="0.15">
      <c r="A260" s="69" t="s">
        <v>334</v>
      </c>
      <c r="B260" s="27" t="s">
        <v>463</v>
      </c>
      <c r="C260" s="39" t="s">
        <v>3</v>
      </c>
      <c r="D260" s="103">
        <v>3000</v>
      </c>
      <c r="E260" s="103"/>
      <c r="F260" s="40">
        <f t="shared" si="32"/>
        <v>0</v>
      </c>
      <c r="G260" s="31"/>
      <c r="H260" s="31">
        <f t="shared" si="33"/>
        <v>0</v>
      </c>
      <c r="I260" s="31"/>
      <c r="J260" s="31">
        <f t="shared" si="34"/>
        <v>0</v>
      </c>
      <c r="K260" s="87" t="s">
        <v>322</v>
      </c>
      <c r="L260" s="110" t="s">
        <v>448</v>
      </c>
      <c r="M260" s="101" t="s">
        <v>439</v>
      </c>
      <c r="P260" s="31"/>
    </row>
    <row r="261" spans="1:16" ht="27.95" customHeight="1" x14ac:dyDescent="0.15">
      <c r="A261" s="69" t="s">
        <v>334</v>
      </c>
      <c r="B261" s="27" t="s">
        <v>42</v>
      </c>
      <c r="C261" s="39" t="s">
        <v>43</v>
      </c>
      <c r="D261" s="103">
        <v>3000</v>
      </c>
      <c r="E261" s="103"/>
      <c r="F261" s="40">
        <f t="shared" si="32"/>
        <v>0</v>
      </c>
      <c r="G261" s="31"/>
      <c r="H261" s="31">
        <f t="shared" si="33"/>
        <v>0</v>
      </c>
      <c r="I261" s="31"/>
      <c r="J261" s="31">
        <f t="shared" si="34"/>
        <v>0</v>
      </c>
      <c r="K261" s="87" t="s">
        <v>322</v>
      </c>
      <c r="L261" s="110" t="s">
        <v>448</v>
      </c>
      <c r="M261" s="101" t="s">
        <v>439</v>
      </c>
      <c r="P261" s="31"/>
    </row>
    <row r="262" spans="1:16" ht="27.95" customHeight="1" x14ac:dyDescent="0.15">
      <c r="A262" s="69" t="s">
        <v>334</v>
      </c>
      <c r="B262" s="27" t="s">
        <v>464</v>
      </c>
      <c r="C262" s="39" t="s">
        <v>465</v>
      </c>
      <c r="D262" s="103">
        <v>3000</v>
      </c>
      <c r="E262" s="103"/>
      <c r="F262" s="40">
        <f t="shared" si="32"/>
        <v>0</v>
      </c>
      <c r="G262" s="31"/>
      <c r="H262" s="31">
        <f t="shared" si="33"/>
        <v>0</v>
      </c>
      <c r="I262" s="31"/>
      <c r="J262" s="31">
        <f t="shared" si="34"/>
        <v>0</v>
      </c>
      <c r="K262" s="87" t="s">
        <v>322</v>
      </c>
      <c r="L262" s="110" t="s">
        <v>448</v>
      </c>
      <c r="M262" s="101" t="s">
        <v>439</v>
      </c>
      <c r="P262" s="31"/>
    </row>
    <row r="263" spans="1:16" ht="27.95" customHeight="1" x14ac:dyDescent="0.15">
      <c r="A263" s="69" t="s">
        <v>334</v>
      </c>
      <c r="B263" s="27" t="s">
        <v>312</v>
      </c>
      <c r="C263" s="39" t="s">
        <v>49</v>
      </c>
      <c r="D263" s="103">
        <v>3000</v>
      </c>
      <c r="E263" s="103"/>
      <c r="F263" s="40">
        <f t="shared" si="32"/>
        <v>0</v>
      </c>
      <c r="G263" s="31"/>
      <c r="H263" s="31">
        <f t="shared" si="33"/>
        <v>0</v>
      </c>
      <c r="I263" s="31"/>
      <c r="J263" s="31">
        <f t="shared" si="34"/>
        <v>0</v>
      </c>
      <c r="K263" s="87" t="s">
        <v>322</v>
      </c>
      <c r="L263" s="110" t="s">
        <v>448</v>
      </c>
      <c r="M263" s="101" t="s">
        <v>439</v>
      </c>
      <c r="P263" s="31"/>
    </row>
    <row r="264" spans="1:16" ht="27.95" customHeight="1" x14ac:dyDescent="0.15">
      <c r="A264" s="69" t="s">
        <v>334</v>
      </c>
      <c r="B264" s="27" t="s">
        <v>466</v>
      </c>
      <c r="C264" s="39" t="s">
        <v>467</v>
      </c>
      <c r="D264" s="103">
        <v>3000</v>
      </c>
      <c r="E264" s="103"/>
      <c r="F264" s="40">
        <f t="shared" si="32"/>
        <v>0</v>
      </c>
      <c r="G264" s="31"/>
      <c r="H264" s="31">
        <f t="shared" si="33"/>
        <v>0</v>
      </c>
      <c r="I264" s="31"/>
      <c r="J264" s="31">
        <f t="shared" si="34"/>
        <v>0</v>
      </c>
      <c r="K264" s="87" t="s">
        <v>322</v>
      </c>
      <c r="L264" s="110" t="s">
        <v>448</v>
      </c>
      <c r="M264" s="101" t="s">
        <v>439</v>
      </c>
      <c r="P264" s="31"/>
    </row>
    <row r="265" spans="1:16" ht="27.95" customHeight="1" x14ac:dyDescent="0.15">
      <c r="A265" s="69" t="s">
        <v>334</v>
      </c>
      <c r="B265" s="27" t="s">
        <v>266</v>
      </c>
      <c r="C265" s="39" t="s">
        <v>20</v>
      </c>
      <c r="D265" s="103">
        <v>3000</v>
      </c>
      <c r="E265" s="103"/>
      <c r="F265" s="40">
        <f t="shared" si="32"/>
        <v>0</v>
      </c>
      <c r="G265" s="31"/>
      <c r="H265" s="31">
        <f t="shared" si="33"/>
        <v>0</v>
      </c>
      <c r="I265" s="31"/>
      <c r="J265" s="31">
        <f t="shared" si="34"/>
        <v>0</v>
      </c>
      <c r="K265" s="87" t="s">
        <v>322</v>
      </c>
      <c r="L265" s="110" t="s">
        <v>448</v>
      </c>
      <c r="M265" s="101" t="s">
        <v>439</v>
      </c>
      <c r="P265" s="31"/>
    </row>
    <row r="266" spans="1:16" ht="27.95" customHeight="1" x14ac:dyDescent="0.15">
      <c r="A266" s="69" t="s">
        <v>334</v>
      </c>
      <c r="B266" s="27" t="s">
        <v>468</v>
      </c>
      <c r="C266" s="39" t="s">
        <v>21</v>
      </c>
      <c r="D266" s="103">
        <v>2000</v>
      </c>
      <c r="E266" s="103"/>
      <c r="F266" s="40">
        <f t="shared" si="32"/>
        <v>0</v>
      </c>
      <c r="G266" s="31"/>
      <c r="H266" s="31">
        <f t="shared" si="33"/>
        <v>0</v>
      </c>
      <c r="I266" s="31"/>
      <c r="J266" s="31">
        <f t="shared" si="34"/>
        <v>0</v>
      </c>
      <c r="K266" s="87" t="s">
        <v>322</v>
      </c>
      <c r="L266" s="110" t="s">
        <v>448</v>
      </c>
      <c r="M266" s="101" t="s">
        <v>439</v>
      </c>
      <c r="P266" s="31"/>
    </row>
    <row r="267" spans="1:16" ht="27.95" customHeight="1" x14ac:dyDescent="0.15">
      <c r="A267" s="69" t="s">
        <v>334</v>
      </c>
      <c r="B267" s="27" t="s">
        <v>469</v>
      </c>
      <c r="C267" s="39" t="s">
        <v>1</v>
      </c>
      <c r="D267" s="103">
        <v>3000</v>
      </c>
      <c r="E267" s="103"/>
      <c r="F267" s="40">
        <f t="shared" si="32"/>
        <v>0</v>
      </c>
      <c r="G267" s="31"/>
      <c r="H267" s="31">
        <f t="shared" si="33"/>
        <v>0</v>
      </c>
      <c r="I267" s="31"/>
      <c r="J267" s="31">
        <f t="shared" si="34"/>
        <v>0</v>
      </c>
      <c r="K267" s="87" t="s">
        <v>322</v>
      </c>
      <c r="L267" s="110" t="s">
        <v>448</v>
      </c>
      <c r="M267" s="101" t="s">
        <v>439</v>
      </c>
      <c r="P267" s="31"/>
    </row>
    <row r="268" spans="1:16" ht="27.95" customHeight="1" x14ac:dyDescent="0.15">
      <c r="A268" s="69" t="s">
        <v>334</v>
      </c>
      <c r="B268" s="27" t="s">
        <v>25</v>
      </c>
      <c r="C268" s="39" t="s">
        <v>24</v>
      </c>
      <c r="D268" s="103">
        <v>3000</v>
      </c>
      <c r="E268" s="103"/>
      <c r="F268" s="40">
        <f t="shared" si="32"/>
        <v>0</v>
      </c>
      <c r="G268" s="31"/>
      <c r="H268" s="31">
        <f t="shared" si="33"/>
        <v>0</v>
      </c>
      <c r="I268" s="31"/>
      <c r="J268" s="31">
        <f t="shared" si="34"/>
        <v>0</v>
      </c>
      <c r="K268" s="87" t="s">
        <v>322</v>
      </c>
      <c r="L268" s="110" t="s">
        <v>448</v>
      </c>
      <c r="M268" s="101" t="s">
        <v>439</v>
      </c>
      <c r="P268" s="31"/>
    </row>
    <row r="269" spans="1:16" ht="27.95" customHeight="1" x14ac:dyDescent="0.15">
      <c r="A269" s="104" t="s">
        <v>334</v>
      </c>
      <c r="B269" s="75" t="s">
        <v>115</v>
      </c>
      <c r="C269" s="76" t="s">
        <v>23</v>
      </c>
      <c r="D269" s="105">
        <v>3000</v>
      </c>
      <c r="E269" s="105"/>
      <c r="F269" s="106">
        <f t="shared" si="32"/>
        <v>0</v>
      </c>
      <c r="G269" s="77"/>
      <c r="H269" s="77">
        <f t="shared" si="33"/>
        <v>0</v>
      </c>
      <c r="I269" s="77"/>
      <c r="J269" s="77">
        <f t="shared" si="34"/>
        <v>0</v>
      </c>
      <c r="K269" s="107" t="s">
        <v>322</v>
      </c>
      <c r="L269" s="108" t="s">
        <v>448</v>
      </c>
      <c r="M269" s="109" t="s">
        <v>439</v>
      </c>
      <c r="P269" s="31"/>
    </row>
  </sheetData>
  <autoFilter ref="C1:C269"/>
  <mergeCells count="24">
    <mergeCell ref="A16:M16"/>
    <mergeCell ref="A2:M2"/>
    <mergeCell ref="A3:M3"/>
    <mergeCell ref="A4:M4"/>
    <mergeCell ref="A5:M5"/>
    <mergeCell ref="A6:M6"/>
    <mergeCell ref="A7:M7"/>
    <mergeCell ref="A8:M8"/>
    <mergeCell ref="A12:M12"/>
    <mergeCell ref="A13:M13"/>
    <mergeCell ref="A14:M14"/>
    <mergeCell ref="A15:M15"/>
    <mergeCell ref="L23:L24"/>
    <mergeCell ref="M23:M24"/>
    <mergeCell ref="A17:M17"/>
    <mergeCell ref="A18:M18"/>
    <mergeCell ref="A19:H19"/>
    <mergeCell ref="G20:M20"/>
    <mergeCell ref="G21:M21"/>
    <mergeCell ref="A23:A24"/>
    <mergeCell ref="B23:C23"/>
    <mergeCell ref="D23:E23"/>
    <mergeCell ref="F23:J23"/>
    <mergeCell ref="K23:K24"/>
  </mergeCells>
  <phoneticPr fontId="22" type="noConversion"/>
  <pageMargins left="0.23622047244094491" right="0.23622047244094491" top="0.74803149606299213" bottom="0.74803149606299213" header="0.31496062992125984" footer="0.31496062992125984"/>
  <pageSetup paperSize="9" scale="70" firstPageNumber="80" fitToHeight="0" orientation="landscape" useFirstPageNumber="1" r:id="rId1"/>
  <headerFooter alignWithMargins="0">
    <oddFooter>&amp;C&amp;P</oddFooter>
  </headerFooter>
  <rowBreaks count="1" manualBreakCount="1">
    <brk id="17" max="16383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JP269"/>
  <sheetViews>
    <sheetView view="pageBreakPreview" topLeftCell="A21" zoomScale="85" zoomScaleNormal="55" zoomScaleSheetLayoutView="85" workbookViewId="0">
      <selection activeCell="E237" sqref="E237"/>
    </sheetView>
  </sheetViews>
  <sheetFormatPr defaultColWidth="10" defaultRowHeight="13.5" x14ac:dyDescent="0.15"/>
  <cols>
    <col min="1" max="1" width="15.75" style="1" customWidth="1"/>
    <col min="2" max="2" width="14.75" style="1" customWidth="1"/>
    <col min="3" max="3" width="9.5" style="1" customWidth="1"/>
    <col min="4" max="4" width="10.25" style="3" customWidth="1"/>
    <col min="5" max="5" width="9.5" style="3" customWidth="1"/>
    <col min="6" max="6" width="18.75" style="1" customWidth="1"/>
    <col min="7" max="8" width="20.5" style="1" bestFit="1" customWidth="1"/>
    <col min="9" max="10" width="16.75" style="1" customWidth="1"/>
    <col min="11" max="11" width="6.875" style="3" customWidth="1"/>
    <col min="12" max="12" width="9" style="3" customWidth="1"/>
    <col min="13" max="13" width="10.25" style="1" customWidth="1"/>
    <col min="14" max="14" width="10" style="1"/>
    <col min="15" max="15" width="0" style="1" hidden="1" customWidth="1"/>
    <col min="16" max="16" width="7" style="1" customWidth="1"/>
    <col min="17" max="16384" width="10" style="1"/>
  </cols>
  <sheetData>
    <row r="1" spans="1:13" s="7" customFormat="1" ht="7.5" customHeight="1" x14ac:dyDescent="0.15">
      <c r="A1" s="112"/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9"/>
    </row>
    <row r="2" spans="1:13" s="6" customFormat="1" ht="39.950000000000003" customHeight="1" x14ac:dyDescent="0.15">
      <c r="A2" s="212" t="s">
        <v>340</v>
      </c>
      <c r="B2" s="212"/>
      <c r="C2" s="212"/>
      <c r="D2" s="212"/>
      <c r="E2" s="212"/>
      <c r="F2" s="212"/>
      <c r="G2" s="212"/>
      <c r="H2" s="212"/>
      <c r="I2" s="212"/>
      <c r="J2" s="212"/>
      <c r="K2" s="212"/>
      <c r="L2" s="212"/>
      <c r="M2" s="212"/>
    </row>
    <row r="3" spans="1:13" s="6" customFormat="1" ht="39.950000000000003" customHeight="1" x14ac:dyDescent="0.15">
      <c r="A3" s="211" t="s">
        <v>72</v>
      </c>
      <c r="B3" s="211"/>
      <c r="C3" s="211"/>
      <c r="D3" s="211"/>
      <c r="E3" s="211"/>
      <c r="F3" s="211"/>
      <c r="G3" s="211"/>
      <c r="H3" s="211"/>
      <c r="I3" s="211"/>
      <c r="J3" s="211"/>
      <c r="K3" s="211"/>
      <c r="L3" s="211"/>
      <c r="M3" s="211"/>
    </row>
    <row r="4" spans="1:13" s="7" customFormat="1" ht="39.950000000000003" customHeight="1" x14ac:dyDescent="0.15">
      <c r="A4" s="220" t="s">
        <v>118</v>
      </c>
      <c r="B4" s="220"/>
      <c r="C4" s="220"/>
      <c r="D4" s="220"/>
      <c r="E4" s="220"/>
      <c r="F4" s="220"/>
      <c r="G4" s="220"/>
      <c r="H4" s="220"/>
      <c r="I4" s="220"/>
      <c r="J4" s="220"/>
      <c r="K4" s="220"/>
      <c r="L4" s="220"/>
      <c r="M4" s="220"/>
    </row>
    <row r="5" spans="1:13" s="7" customFormat="1" ht="39.950000000000003" customHeight="1" x14ac:dyDescent="0.15">
      <c r="A5" s="220" t="s">
        <v>119</v>
      </c>
      <c r="B5" s="220"/>
      <c r="C5" s="220"/>
      <c r="D5" s="220"/>
      <c r="E5" s="220"/>
      <c r="F5" s="220"/>
      <c r="G5" s="220"/>
      <c r="H5" s="220"/>
      <c r="I5" s="220"/>
      <c r="J5" s="220"/>
      <c r="K5" s="220"/>
      <c r="L5" s="220"/>
      <c r="M5" s="220"/>
    </row>
    <row r="6" spans="1:13" s="7" customFormat="1" ht="39.950000000000003" customHeight="1" x14ac:dyDescent="0.15">
      <c r="A6" s="211" t="s">
        <v>73</v>
      </c>
      <c r="B6" s="211"/>
      <c r="C6" s="211"/>
      <c r="D6" s="211"/>
      <c r="E6" s="211"/>
      <c r="F6" s="211"/>
      <c r="G6" s="211"/>
      <c r="H6" s="211"/>
      <c r="I6" s="211"/>
      <c r="J6" s="211"/>
      <c r="K6" s="211"/>
      <c r="L6" s="211"/>
      <c r="M6" s="211"/>
    </row>
    <row r="7" spans="1:13" s="7" customFormat="1" ht="39.950000000000003" customHeight="1" x14ac:dyDescent="0.15">
      <c r="A7" s="221" t="s">
        <v>354</v>
      </c>
      <c r="B7" s="220"/>
      <c r="C7" s="220"/>
      <c r="D7" s="220"/>
      <c r="E7" s="220"/>
      <c r="F7" s="220"/>
      <c r="G7" s="220"/>
      <c r="H7" s="220"/>
      <c r="I7" s="220"/>
      <c r="J7" s="220"/>
      <c r="K7" s="220"/>
      <c r="L7" s="220"/>
      <c r="M7" s="220"/>
    </row>
    <row r="8" spans="1:13" s="7" customFormat="1" ht="39.950000000000003" customHeight="1" x14ac:dyDescent="0.15">
      <c r="A8" s="220" t="s">
        <v>355</v>
      </c>
      <c r="B8" s="220"/>
      <c r="C8" s="220"/>
      <c r="D8" s="220"/>
      <c r="E8" s="220"/>
      <c r="F8" s="220"/>
      <c r="G8" s="220"/>
      <c r="H8" s="220"/>
      <c r="I8" s="220"/>
      <c r="J8" s="220"/>
      <c r="K8" s="220"/>
      <c r="L8" s="220"/>
      <c r="M8" s="220"/>
    </row>
    <row r="9" spans="1:13" s="7" customFormat="1" ht="30.75" customHeight="1" x14ac:dyDescent="0.15">
      <c r="A9" s="65" t="s">
        <v>356</v>
      </c>
      <c r="C9" s="111"/>
      <c r="D9" s="111"/>
      <c r="E9" s="111"/>
      <c r="F9" s="111"/>
      <c r="G9" s="111"/>
      <c r="H9" s="111"/>
      <c r="I9" s="111"/>
      <c r="J9" s="111"/>
      <c r="K9" s="111"/>
      <c r="L9" s="111"/>
      <c r="M9" s="111"/>
    </row>
    <row r="10" spans="1:13" s="7" customFormat="1" ht="30.75" customHeight="1" x14ac:dyDescent="0.15">
      <c r="A10" s="65" t="s">
        <v>324</v>
      </c>
      <c r="C10" s="111"/>
      <c r="D10" s="111"/>
      <c r="E10" s="111"/>
      <c r="F10" s="111"/>
      <c r="G10" s="111"/>
      <c r="H10" s="111"/>
      <c r="I10" s="111"/>
      <c r="J10" s="111"/>
      <c r="K10" s="111"/>
      <c r="L10" s="111"/>
      <c r="M10" s="111"/>
    </row>
    <row r="11" spans="1:13" s="7" customFormat="1" ht="30.75" customHeight="1" x14ac:dyDescent="0.15">
      <c r="A11" s="65" t="s">
        <v>357</v>
      </c>
      <c r="C11" s="111"/>
      <c r="D11" s="111"/>
      <c r="E11" s="111"/>
      <c r="F11" s="111"/>
      <c r="G11" s="111"/>
      <c r="H11" s="111"/>
      <c r="I11" s="111"/>
      <c r="J11" s="111"/>
      <c r="K11" s="111"/>
      <c r="L11" s="111"/>
      <c r="M11" s="111"/>
    </row>
    <row r="12" spans="1:13" s="7" customFormat="1" ht="39.950000000000003" customHeight="1" x14ac:dyDescent="0.15">
      <c r="A12" s="220" t="s">
        <v>455</v>
      </c>
      <c r="B12" s="220"/>
      <c r="C12" s="220"/>
      <c r="D12" s="220"/>
      <c r="E12" s="220"/>
      <c r="F12" s="220"/>
      <c r="G12" s="220"/>
      <c r="H12" s="220"/>
      <c r="I12" s="220"/>
      <c r="J12" s="220"/>
      <c r="K12" s="220"/>
      <c r="L12" s="220"/>
      <c r="M12" s="220"/>
    </row>
    <row r="13" spans="1:13" s="7" customFormat="1" ht="39.950000000000003" customHeight="1" x14ac:dyDescent="0.15">
      <c r="A13" s="211" t="s">
        <v>74</v>
      </c>
      <c r="B13" s="211"/>
      <c r="C13" s="211"/>
      <c r="D13" s="211"/>
      <c r="E13" s="211"/>
      <c r="F13" s="211"/>
      <c r="G13" s="211"/>
      <c r="H13" s="211"/>
      <c r="I13" s="211"/>
      <c r="J13" s="211"/>
      <c r="K13" s="211"/>
      <c r="L13" s="211"/>
      <c r="M13" s="211"/>
    </row>
    <row r="14" spans="1:13" s="7" customFormat="1" ht="39.950000000000003" customHeight="1" x14ac:dyDescent="0.15">
      <c r="A14" s="221" t="s">
        <v>325</v>
      </c>
      <c r="B14" s="220"/>
      <c r="C14" s="220"/>
      <c r="D14" s="220"/>
      <c r="E14" s="220"/>
      <c r="F14" s="220"/>
      <c r="G14" s="220"/>
      <c r="H14" s="220"/>
      <c r="I14" s="220"/>
      <c r="J14" s="220"/>
      <c r="K14" s="220"/>
      <c r="L14" s="220"/>
      <c r="M14" s="220"/>
    </row>
    <row r="15" spans="1:13" s="7" customFormat="1" ht="39.950000000000003" customHeight="1" x14ac:dyDescent="0.15">
      <c r="A15" s="211" t="s">
        <v>75</v>
      </c>
      <c r="B15" s="211"/>
      <c r="C15" s="211"/>
      <c r="D15" s="211"/>
      <c r="E15" s="211"/>
      <c r="F15" s="211"/>
      <c r="G15" s="211"/>
      <c r="H15" s="211"/>
      <c r="I15" s="211"/>
      <c r="J15" s="211"/>
      <c r="K15" s="211"/>
      <c r="L15" s="211"/>
      <c r="M15" s="211"/>
    </row>
    <row r="16" spans="1:13" s="7" customFormat="1" ht="39.950000000000003" customHeight="1" x14ac:dyDescent="0.15">
      <c r="A16" s="220" t="s">
        <v>326</v>
      </c>
      <c r="B16" s="220"/>
      <c r="C16" s="220"/>
      <c r="D16" s="220"/>
      <c r="E16" s="220"/>
      <c r="F16" s="220"/>
      <c r="G16" s="220"/>
      <c r="H16" s="220"/>
      <c r="I16" s="220"/>
      <c r="J16" s="220"/>
      <c r="K16" s="220"/>
      <c r="L16" s="220"/>
      <c r="M16" s="220"/>
    </row>
    <row r="17" spans="1:276" s="7" customFormat="1" ht="39.950000000000003" customHeight="1" x14ac:dyDescent="0.15">
      <c r="A17" s="211" t="s">
        <v>5</v>
      </c>
      <c r="B17" s="211"/>
      <c r="C17" s="211"/>
      <c r="D17" s="211"/>
      <c r="E17" s="211"/>
      <c r="F17" s="211"/>
      <c r="G17" s="211"/>
      <c r="H17" s="211"/>
      <c r="I17" s="211"/>
      <c r="J17" s="211"/>
      <c r="K17" s="211"/>
      <c r="L17" s="211"/>
      <c r="M17" s="211"/>
    </row>
    <row r="18" spans="1:276" s="2" customFormat="1" ht="37.5" customHeight="1" x14ac:dyDescent="0.15">
      <c r="A18" s="212" t="s">
        <v>158</v>
      </c>
      <c r="B18" s="212"/>
      <c r="C18" s="212"/>
      <c r="D18" s="212"/>
      <c r="E18" s="212"/>
      <c r="F18" s="212"/>
      <c r="G18" s="212"/>
      <c r="H18" s="212"/>
      <c r="I18" s="212"/>
      <c r="J18" s="212"/>
      <c r="K18" s="212"/>
      <c r="L18" s="212"/>
      <c r="M18" s="212"/>
    </row>
    <row r="19" spans="1:276" s="4" customFormat="1" ht="37.5" customHeight="1" x14ac:dyDescent="0.25">
      <c r="A19" s="213" t="s">
        <v>76</v>
      </c>
      <c r="B19" s="213"/>
      <c r="C19" s="213"/>
      <c r="D19" s="213"/>
      <c r="E19" s="213"/>
      <c r="F19" s="213"/>
      <c r="G19" s="213"/>
      <c r="H19" s="213"/>
      <c r="K19" s="5"/>
      <c r="L19" s="5"/>
    </row>
    <row r="20" spans="1:276" s="4" customFormat="1" ht="37.5" customHeight="1" x14ac:dyDescent="0.25">
      <c r="A20" s="113"/>
      <c r="B20" s="113"/>
      <c r="C20" s="113"/>
      <c r="D20" s="15"/>
      <c r="E20" s="113"/>
      <c r="F20" s="113"/>
      <c r="G20" s="214" t="s">
        <v>323</v>
      </c>
      <c r="H20" s="214"/>
      <c r="I20" s="214"/>
      <c r="J20" s="214"/>
      <c r="K20" s="214"/>
      <c r="L20" s="214"/>
      <c r="M20" s="214"/>
    </row>
    <row r="21" spans="1:276" s="4" customFormat="1" ht="37.5" customHeight="1" x14ac:dyDescent="0.25">
      <c r="A21" s="18" t="s">
        <v>120</v>
      </c>
      <c r="B21" s="18"/>
      <c r="C21" s="18"/>
      <c r="D21" s="16"/>
      <c r="E21" s="18"/>
      <c r="F21" s="9"/>
      <c r="G21" s="214" t="s">
        <v>141</v>
      </c>
      <c r="H21" s="214"/>
      <c r="I21" s="214"/>
      <c r="J21" s="214"/>
      <c r="K21" s="214"/>
      <c r="L21" s="214"/>
      <c r="M21" s="214"/>
    </row>
    <row r="22" spans="1:276" s="2" customFormat="1" ht="37.5" customHeight="1" x14ac:dyDescent="0.15">
      <c r="A22" s="23"/>
      <c r="B22" s="23"/>
      <c r="C22" s="23"/>
      <c r="D22" s="24"/>
      <c r="E22" s="24"/>
      <c r="F22" s="25"/>
      <c r="G22" s="25"/>
      <c r="H22" s="25"/>
      <c r="I22" s="25"/>
      <c r="J22" s="25"/>
      <c r="K22" s="24"/>
      <c r="L22" s="24"/>
      <c r="M22" s="25"/>
    </row>
    <row r="23" spans="1:276" s="8" customFormat="1" ht="30" customHeight="1" x14ac:dyDescent="0.15">
      <c r="A23" s="215" t="s">
        <v>6</v>
      </c>
      <c r="B23" s="217" t="s">
        <v>77</v>
      </c>
      <c r="C23" s="217"/>
      <c r="D23" s="218" t="s">
        <v>7</v>
      </c>
      <c r="E23" s="218"/>
      <c r="F23" s="217" t="s">
        <v>78</v>
      </c>
      <c r="G23" s="217"/>
      <c r="H23" s="217"/>
      <c r="I23" s="217"/>
      <c r="J23" s="217"/>
      <c r="K23" s="218" t="s">
        <v>79</v>
      </c>
      <c r="L23" s="207" t="s">
        <v>8</v>
      </c>
      <c r="M23" s="209" t="s">
        <v>159</v>
      </c>
    </row>
    <row r="24" spans="1:276" s="8" customFormat="1" ht="30" customHeight="1" x14ac:dyDescent="0.15">
      <c r="A24" s="216"/>
      <c r="B24" s="70" t="s">
        <v>80</v>
      </c>
      <c r="C24" s="70" t="s">
        <v>9</v>
      </c>
      <c r="D24" s="70" t="s">
        <v>10</v>
      </c>
      <c r="E24" s="70" t="s">
        <v>11</v>
      </c>
      <c r="F24" s="70" t="s">
        <v>81</v>
      </c>
      <c r="G24" s="70" t="s">
        <v>82</v>
      </c>
      <c r="H24" s="70" t="s">
        <v>12</v>
      </c>
      <c r="I24" s="70" t="s">
        <v>13</v>
      </c>
      <c r="J24" s="70" t="s">
        <v>14</v>
      </c>
      <c r="K24" s="219"/>
      <c r="L24" s="208"/>
      <c r="M24" s="210"/>
    </row>
    <row r="25" spans="1:276" s="10" customFormat="1" ht="30" customHeight="1" x14ac:dyDescent="0.15">
      <c r="A25" s="79" t="s">
        <v>15</v>
      </c>
      <c r="B25" s="80">
        <f>B26+B84+B185+B235</f>
        <v>240</v>
      </c>
      <c r="C25" s="81">
        <f>C26+C84+C185+C235</f>
        <v>240</v>
      </c>
      <c r="D25" s="82"/>
      <c r="E25" s="82"/>
      <c r="F25" s="83">
        <f>F26+F84+F185+F235</f>
        <v>1639631000</v>
      </c>
      <c r="G25" s="83">
        <f>G26+G84+G185+G235</f>
        <v>303083960</v>
      </c>
      <c r="H25" s="83">
        <f>H26+H84+H185+H235</f>
        <v>516731540</v>
      </c>
      <c r="I25" s="83">
        <f>I26+I84+I185+I235</f>
        <v>454625940</v>
      </c>
      <c r="J25" s="83">
        <f>J26+J84+J185+J235</f>
        <v>365189560</v>
      </c>
      <c r="K25" s="84"/>
      <c r="L25" s="84"/>
      <c r="M25" s="85"/>
    </row>
    <row r="26" spans="1:276" s="28" customFormat="1" ht="33" customHeight="1" x14ac:dyDescent="0.15">
      <c r="A26" s="71" t="s">
        <v>83</v>
      </c>
      <c r="B26" s="20">
        <f>SUBTOTAL(3,B27:B83)</f>
        <v>57</v>
      </c>
      <c r="C26" s="26">
        <f>SUBTOTAL(3,C27:C83)</f>
        <v>57</v>
      </c>
      <c r="D26" s="50">
        <f t="shared" ref="D26:J26" si="0">SUM(D27:D83)</f>
        <v>3419000</v>
      </c>
      <c r="E26" s="50">
        <f t="shared" si="0"/>
        <v>997220</v>
      </c>
      <c r="F26" s="44">
        <f t="shared" si="0"/>
        <v>902272500</v>
      </c>
      <c r="G26" s="44">
        <f t="shared" si="0"/>
        <v>180454500</v>
      </c>
      <c r="H26" s="44">
        <f t="shared" si="0"/>
        <v>270681750</v>
      </c>
      <c r="I26" s="44">
        <f t="shared" si="0"/>
        <v>270681750</v>
      </c>
      <c r="J26" s="44">
        <f t="shared" si="0"/>
        <v>180454500</v>
      </c>
      <c r="K26" s="13"/>
      <c r="L26" s="13"/>
      <c r="M26" s="73"/>
    </row>
    <row r="27" spans="1:276" s="28" customFormat="1" ht="27.95" customHeight="1" x14ac:dyDescent="0.15">
      <c r="A27" s="69" t="s">
        <v>37</v>
      </c>
      <c r="B27" s="45" t="s">
        <v>454</v>
      </c>
      <c r="C27" s="29" t="s">
        <v>63</v>
      </c>
      <c r="D27" s="51">
        <v>40000</v>
      </c>
      <c r="E27" s="51">
        <v>17000</v>
      </c>
      <c r="F27" s="30">
        <v>20000000</v>
      </c>
      <c r="G27" s="31">
        <f t="shared" ref="G27:G74" si="1">F27*0.2</f>
        <v>4000000</v>
      </c>
      <c r="H27" s="31">
        <f t="shared" ref="H27:H74" si="2">F27*0.3</f>
        <v>6000000</v>
      </c>
      <c r="I27" s="31">
        <f t="shared" ref="I27:I74" si="3">F27*0.3</f>
        <v>6000000</v>
      </c>
      <c r="J27" s="31">
        <f t="shared" ref="J27:J58" si="4">F27*0.2</f>
        <v>4000000</v>
      </c>
      <c r="K27" s="32" t="s">
        <v>111</v>
      </c>
      <c r="L27" s="72" t="s">
        <v>328</v>
      </c>
      <c r="M27" s="78" t="s">
        <v>477</v>
      </c>
      <c r="N27" s="21" t="s">
        <v>480</v>
      </c>
      <c r="P27" s="28">
        <v>1176</v>
      </c>
    </row>
    <row r="28" spans="1:276" s="28" customFormat="1" ht="27.95" customHeight="1" x14ac:dyDescent="0.15">
      <c r="A28" s="69" t="s">
        <v>37</v>
      </c>
      <c r="B28" s="47" t="s">
        <v>277</v>
      </c>
      <c r="C28" s="35" t="s">
        <v>278</v>
      </c>
      <c r="D28" s="52">
        <v>20000</v>
      </c>
      <c r="E28" s="51">
        <v>17000</v>
      </c>
      <c r="F28" s="36">
        <v>20000000</v>
      </c>
      <c r="G28" s="31">
        <f t="shared" si="1"/>
        <v>4000000</v>
      </c>
      <c r="H28" s="31">
        <f t="shared" si="2"/>
        <v>6000000</v>
      </c>
      <c r="I28" s="31">
        <f t="shared" si="3"/>
        <v>6000000</v>
      </c>
      <c r="J28" s="31">
        <f t="shared" si="4"/>
        <v>4000000</v>
      </c>
      <c r="K28" s="32" t="s">
        <v>111</v>
      </c>
      <c r="L28" s="72" t="s">
        <v>328</v>
      </c>
      <c r="M28" s="78" t="s">
        <v>330</v>
      </c>
      <c r="N28" s="21" t="s">
        <v>480</v>
      </c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  <c r="AM28" s="21"/>
      <c r="AN28" s="21"/>
      <c r="AO28" s="21"/>
      <c r="AP28" s="21"/>
      <c r="AQ28" s="21"/>
      <c r="AR28" s="21"/>
      <c r="AS28" s="21"/>
      <c r="AT28" s="21"/>
      <c r="AU28" s="21"/>
      <c r="AV28" s="21"/>
      <c r="AW28" s="21"/>
      <c r="AX28" s="21"/>
      <c r="AY28" s="21"/>
      <c r="AZ28" s="21"/>
      <c r="BA28" s="21"/>
      <c r="BB28" s="21"/>
      <c r="BC28" s="21"/>
      <c r="BD28" s="21"/>
      <c r="BE28" s="21"/>
      <c r="BF28" s="21"/>
      <c r="BG28" s="21"/>
      <c r="BH28" s="21"/>
      <c r="BI28" s="21"/>
      <c r="BJ28" s="21"/>
      <c r="BK28" s="21"/>
      <c r="BL28" s="21"/>
      <c r="BM28" s="21"/>
      <c r="BN28" s="21"/>
      <c r="BO28" s="21"/>
      <c r="BP28" s="21"/>
      <c r="BQ28" s="21"/>
      <c r="BR28" s="21"/>
      <c r="BS28" s="21"/>
      <c r="BT28" s="21"/>
      <c r="BU28" s="21"/>
      <c r="BV28" s="21"/>
      <c r="BW28" s="21"/>
      <c r="BX28" s="21"/>
      <c r="BY28" s="21"/>
      <c r="BZ28" s="21"/>
      <c r="CA28" s="21"/>
      <c r="CB28" s="21"/>
      <c r="CC28" s="21"/>
      <c r="CD28" s="21"/>
      <c r="CE28" s="21"/>
      <c r="CF28" s="21"/>
      <c r="CG28" s="21"/>
      <c r="CH28" s="21"/>
      <c r="CI28" s="21"/>
      <c r="CJ28" s="21"/>
      <c r="CK28" s="21"/>
      <c r="CL28" s="21"/>
      <c r="CM28" s="21"/>
      <c r="CN28" s="21"/>
      <c r="CO28" s="21"/>
      <c r="CP28" s="22"/>
      <c r="CQ28" s="22"/>
      <c r="CR28" s="22"/>
      <c r="CS28" s="22"/>
      <c r="CT28" s="22"/>
      <c r="CU28" s="22"/>
      <c r="CV28" s="22"/>
      <c r="CW28" s="22"/>
      <c r="CX28" s="22"/>
      <c r="CY28" s="22"/>
      <c r="CZ28" s="22"/>
      <c r="DA28" s="22"/>
      <c r="DB28" s="22"/>
      <c r="DC28" s="22"/>
      <c r="DD28" s="22"/>
      <c r="DE28" s="22"/>
      <c r="DF28" s="22"/>
      <c r="DG28" s="22"/>
      <c r="DH28" s="22"/>
      <c r="DI28" s="22"/>
      <c r="DJ28" s="22"/>
      <c r="DK28" s="22"/>
      <c r="DL28" s="22"/>
      <c r="DM28" s="22"/>
      <c r="DN28" s="22"/>
      <c r="DO28" s="22"/>
      <c r="DP28" s="22"/>
      <c r="DQ28" s="22"/>
      <c r="DR28" s="22"/>
      <c r="DS28" s="22"/>
      <c r="DT28" s="22"/>
      <c r="DU28" s="22"/>
      <c r="DV28" s="22"/>
      <c r="DW28" s="22"/>
      <c r="DX28" s="22"/>
      <c r="DY28" s="22"/>
      <c r="DZ28" s="22"/>
      <c r="EA28" s="22"/>
      <c r="EB28" s="22"/>
      <c r="EC28" s="22"/>
      <c r="ED28" s="22"/>
      <c r="EE28" s="22"/>
      <c r="EF28" s="22"/>
      <c r="EG28" s="22"/>
      <c r="EH28" s="22"/>
      <c r="EI28" s="22"/>
      <c r="EJ28" s="22"/>
      <c r="EK28" s="22"/>
      <c r="EL28" s="22"/>
      <c r="EM28" s="22"/>
      <c r="EN28" s="22"/>
      <c r="EO28" s="22"/>
      <c r="EP28" s="22"/>
      <c r="EQ28" s="22"/>
      <c r="ER28" s="22"/>
      <c r="ES28" s="22"/>
      <c r="ET28" s="22"/>
      <c r="EU28" s="22"/>
      <c r="EV28" s="22"/>
      <c r="EW28" s="22"/>
      <c r="EX28" s="22"/>
      <c r="EY28" s="22"/>
      <c r="EZ28" s="22"/>
      <c r="FA28" s="22"/>
      <c r="FB28" s="22"/>
      <c r="FC28" s="22"/>
      <c r="FD28" s="22"/>
      <c r="FE28" s="22"/>
      <c r="FF28" s="22"/>
      <c r="FG28" s="22"/>
      <c r="FH28" s="22"/>
      <c r="FI28" s="22"/>
      <c r="FJ28" s="22"/>
      <c r="FK28" s="22"/>
      <c r="FL28" s="22"/>
      <c r="FM28" s="22"/>
      <c r="FN28" s="22"/>
      <c r="FO28" s="22"/>
      <c r="FP28" s="22"/>
      <c r="FQ28" s="22"/>
      <c r="FR28" s="22"/>
      <c r="FS28" s="22"/>
      <c r="FT28" s="22"/>
      <c r="FU28" s="22"/>
      <c r="FV28" s="22"/>
      <c r="FW28" s="22"/>
      <c r="FX28" s="22"/>
      <c r="FY28" s="22"/>
      <c r="FZ28" s="22"/>
      <c r="GA28" s="22"/>
      <c r="GB28" s="22"/>
      <c r="GC28" s="22"/>
      <c r="GD28" s="22"/>
      <c r="GE28" s="22"/>
      <c r="GF28" s="22"/>
      <c r="GG28" s="22"/>
      <c r="GH28" s="22"/>
      <c r="GI28" s="22"/>
      <c r="GJ28" s="22"/>
      <c r="GK28" s="22"/>
      <c r="GL28" s="22"/>
      <c r="GM28" s="22"/>
      <c r="GN28" s="22"/>
      <c r="GO28" s="22"/>
      <c r="GP28" s="22"/>
      <c r="GQ28" s="22"/>
      <c r="GR28" s="22"/>
      <c r="GS28" s="22"/>
      <c r="GT28" s="22"/>
      <c r="GU28" s="22"/>
      <c r="GV28" s="22"/>
      <c r="GW28" s="22"/>
      <c r="GX28" s="22"/>
      <c r="GY28" s="22"/>
      <c r="GZ28" s="22"/>
      <c r="HA28" s="22"/>
      <c r="HB28" s="22"/>
      <c r="HC28" s="22"/>
      <c r="HD28" s="22"/>
      <c r="HE28" s="22"/>
      <c r="HF28" s="22"/>
      <c r="HG28" s="22"/>
      <c r="HH28" s="22"/>
      <c r="HI28" s="22"/>
      <c r="HJ28" s="22"/>
      <c r="HK28" s="22"/>
      <c r="HL28" s="22"/>
      <c r="HM28" s="22"/>
      <c r="HN28" s="22"/>
      <c r="HO28" s="22"/>
      <c r="HP28" s="22"/>
      <c r="HQ28" s="22"/>
      <c r="HR28" s="22"/>
      <c r="HS28" s="22"/>
      <c r="HT28" s="22"/>
      <c r="HU28" s="22"/>
      <c r="HV28" s="22"/>
      <c r="HW28" s="22"/>
      <c r="HX28" s="22"/>
      <c r="HY28" s="22"/>
      <c r="HZ28" s="22"/>
      <c r="IA28" s="22"/>
      <c r="IB28" s="22"/>
      <c r="IC28" s="22"/>
      <c r="ID28" s="22"/>
      <c r="IE28" s="22"/>
      <c r="IF28" s="22"/>
      <c r="IG28" s="22"/>
      <c r="IH28" s="22"/>
      <c r="II28" s="22"/>
      <c r="IJ28" s="22"/>
      <c r="IK28" s="22"/>
      <c r="IL28" s="22"/>
      <c r="IM28" s="22"/>
      <c r="IN28" s="22"/>
      <c r="IO28" s="22"/>
      <c r="IP28" s="22"/>
      <c r="IQ28" s="22"/>
      <c r="IR28" s="22"/>
      <c r="IS28" s="22"/>
      <c r="IT28" s="22"/>
      <c r="IU28" s="22"/>
      <c r="IV28" s="22"/>
      <c r="IW28" s="22"/>
      <c r="IX28" s="22"/>
      <c r="IY28" s="22"/>
      <c r="IZ28" s="22"/>
      <c r="JA28" s="22"/>
      <c r="JB28" s="22"/>
      <c r="JC28" s="22"/>
      <c r="JD28" s="22"/>
      <c r="JE28" s="22"/>
      <c r="JF28" s="22"/>
      <c r="JG28" s="22"/>
      <c r="JH28" s="22"/>
      <c r="JI28" s="22"/>
      <c r="JJ28" s="22"/>
      <c r="JK28" s="22"/>
      <c r="JL28" s="22"/>
      <c r="JM28" s="22"/>
      <c r="JN28" s="22"/>
      <c r="JO28" s="22"/>
      <c r="JP28" s="22"/>
    </row>
    <row r="29" spans="1:276" s="28" customFormat="1" ht="27.95" customHeight="1" x14ac:dyDescent="0.15">
      <c r="A29" s="69" t="s">
        <v>37</v>
      </c>
      <c r="B29" s="47" t="s">
        <v>162</v>
      </c>
      <c r="C29" s="35" t="s">
        <v>60</v>
      </c>
      <c r="D29" s="52">
        <v>50000</v>
      </c>
      <c r="E29" s="51">
        <v>17000</v>
      </c>
      <c r="F29" s="36">
        <v>20000000</v>
      </c>
      <c r="G29" s="31">
        <f t="shared" si="1"/>
        <v>4000000</v>
      </c>
      <c r="H29" s="31">
        <f t="shared" si="2"/>
        <v>6000000</v>
      </c>
      <c r="I29" s="31">
        <f t="shared" si="3"/>
        <v>6000000</v>
      </c>
      <c r="J29" s="31">
        <f t="shared" si="4"/>
        <v>4000000</v>
      </c>
      <c r="K29" s="32" t="s">
        <v>111</v>
      </c>
      <c r="L29" s="72" t="s">
        <v>328</v>
      </c>
      <c r="M29" s="78" t="s">
        <v>330</v>
      </c>
      <c r="N29" s="21" t="s">
        <v>480</v>
      </c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1"/>
      <c r="AK29" s="21"/>
      <c r="AL29" s="21"/>
      <c r="AM29" s="21"/>
      <c r="AN29" s="21"/>
      <c r="AO29" s="21"/>
      <c r="AP29" s="21"/>
      <c r="AQ29" s="21"/>
      <c r="AR29" s="21"/>
      <c r="AS29" s="21"/>
      <c r="AT29" s="21"/>
      <c r="AU29" s="21"/>
      <c r="AV29" s="21"/>
      <c r="AW29" s="21"/>
      <c r="AX29" s="21"/>
      <c r="AY29" s="21"/>
      <c r="AZ29" s="21"/>
      <c r="BA29" s="21"/>
      <c r="BB29" s="21"/>
      <c r="BC29" s="21"/>
      <c r="BD29" s="21"/>
      <c r="BE29" s="21"/>
      <c r="BF29" s="21"/>
      <c r="BG29" s="21"/>
      <c r="BH29" s="21"/>
      <c r="BI29" s="21"/>
      <c r="BJ29" s="21"/>
      <c r="BK29" s="21"/>
      <c r="BL29" s="21"/>
      <c r="BM29" s="21"/>
      <c r="BN29" s="21"/>
      <c r="BO29" s="21"/>
      <c r="BP29" s="21"/>
      <c r="BQ29" s="21"/>
      <c r="BR29" s="21"/>
      <c r="BS29" s="21"/>
      <c r="BT29" s="21"/>
      <c r="BU29" s="21"/>
      <c r="BV29" s="21"/>
      <c r="BW29" s="21"/>
      <c r="BX29" s="21"/>
      <c r="BY29" s="21"/>
      <c r="BZ29" s="21"/>
      <c r="CA29" s="21"/>
      <c r="CB29" s="21"/>
      <c r="CC29" s="21"/>
      <c r="CD29" s="21"/>
      <c r="CE29" s="21"/>
      <c r="CF29" s="21"/>
      <c r="CG29" s="21"/>
      <c r="CH29" s="21"/>
      <c r="CI29" s="21"/>
      <c r="CJ29" s="21"/>
      <c r="CK29" s="21"/>
      <c r="CL29" s="21"/>
      <c r="CM29" s="21"/>
      <c r="CN29" s="21"/>
      <c r="CO29" s="21"/>
      <c r="CP29" s="22"/>
      <c r="CQ29" s="22"/>
      <c r="CR29" s="22"/>
      <c r="CS29" s="22"/>
      <c r="CT29" s="22"/>
      <c r="CU29" s="22"/>
      <c r="CV29" s="22"/>
      <c r="CW29" s="22"/>
      <c r="CX29" s="22"/>
      <c r="CY29" s="22"/>
      <c r="CZ29" s="22"/>
      <c r="DA29" s="22"/>
      <c r="DB29" s="22"/>
      <c r="DC29" s="22"/>
      <c r="DD29" s="22"/>
      <c r="DE29" s="22"/>
      <c r="DF29" s="22"/>
      <c r="DG29" s="22"/>
      <c r="DH29" s="22"/>
      <c r="DI29" s="22"/>
      <c r="DJ29" s="22"/>
      <c r="DK29" s="22"/>
      <c r="DL29" s="22"/>
      <c r="DM29" s="22"/>
      <c r="DN29" s="22"/>
      <c r="DO29" s="22"/>
      <c r="DP29" s="22"/>
      <c r="DQ29" s="22"/>
      <c r="DR29" s="22"/>
      <c r="DS29" s="22"/>
      <c r="DT29" s="22"/>
      <c r="DU29" s="22"/>
      <c r="DV29" s="22"/>
      <c r="DW29" s="22"/>
      <c r="DX29" s="22"/>
      <c r="DY29" s="22"/>
      <c r="DZ29" s="22"/>
      <c r="EA29" s="22"/>
      <c r="EB29" s="22"/>
      <c r="EC29" s="22"/>
      <c r="ED29" s="22"/>
      <c r="EE29" s="22"/>
      <c r="EF29" s="22"/>
      <c r="EG29" s="22"/>
      <c r="EH29" s="22"/>
      <c r="EI29" s="22"/>
      <c r="EJ29" s="22"/>
      <c r="EK29" s="22"/>
      <c r="EL29" s="22"/>
      <c r="EM29" s="22"/>
      <c r="EN29" s="22"/>
      <c r="EO29" s="22"/>
      <c r="EP29" s="22"/>
      <c r="EQ29" s="22"/>
      <c r="ER29" s="22"/>
      <c r="ES29" s="22"/>
      <c r="ET29" s="22"/>
      <c r="EU29" s="22"/>
      <c r="EV29" s="22"/>
      <c r="EW29" s="22"/>
      <c r="EX29" s="22"/>
      <c r="EY29" s="22"/>
      <c r="EZ29" s="22"/>
      <c r="FA29" s="22"/>
      <c r="FB29" s="22"/>
      <c r="FC29" s="22"/>
      <c r="FD29" s="22"/>
      <c r="FE29" s="22"/>
      <c r="FF29" s="22"/>
      <c r="FG29" s="22"/>
      <c r="FH29" s="22"/>
      <c r="FI29" s="22"/>
      <c r="FJ29" s="22"/>
      <c r="FK29" s="22"/>
      <c r="FL29" s="22"/>
      <c r="FM29" s="22"/>
      <c r="FN29" s="22"/>
      <c r="FO29" s="22"/>
      <c r="FP29" s="22"/>
      <c r="FQ29" s="22"/>
      <c r="FR29" s="22"/>
      <c r="FS29" s="22"/>
      <c r="FT29" s="22"/>
      <c r="FU29" s="22"/>
      <c r="FV29" s="22"/>
      <c r="FW29" s="22"/>
      <c r="FX29" s="22"/>
      <c r="FY29" s="22"/>
      <c r="FZ29" s="22"/>
      <c r="GA29" s="22"/>
      <c r="GB29" s="22"/>
      <c r="GC29" s="22"/>
      <c r="GD29" s="22"/>
      <c r="GE29" s="22"/>
      <c r="GF29" s="22"/>
      <c r="GG29" s="22"/>
      <c r="GH29" s="22"/>
      <c r="GI29" s="22"/>
      <c r="GJ29" s="22"/>
      <c r="GK29" s="22"/>
      <c r="GL29" s="22"/>
      <c r="GM29" s="22"/>
      <c r="GN29" s="22"/>
      <c r="GO29" s="22"/>
      <c r="GP29" s="22"/>
      <c r="GQ29" s="22"/>
      <c r="GR29" s="22"/>
      <c r="GS29" s="22"/>
      <c r="GT29" s="22"/>
      <c r="GU29" s="22"/>
      <c r="GV29" s="22"/>
      <c r="GW29" s="22"/>
      <c r="GX29" s="22"/>
      <c r="GY29" s="22"/>
      <c r="GZ29" s="22"/>
      <c r="HA29" s="22"/>
      <c r="HB29" s="22"/>
      <c r="HC29" s="22"/>
      <c r="HD29" s="22"/>
      <c r="HE29" s="22"/>
      <c r="HF29" s="22"/>
      <c r="HG29" s="22"/>
      <c r="HH29" s="22"/>
      <c r="HI29" s="22"/>
      <c r="HJ29" s="22"/>
      <c r="HK29" s="22"/>
      <c r="HL29" s="22"/>
      <c r="HM29" s="22"/>
      <c r="HN29" s="22"/>
      <c r="HO29" s="22"/>
      <c r="HP29" s="22"/>
      <c r="HQ29" s="22"/>
      <c r="HR29" s="22"/>
      <c r="HS29" s="22"/>
      <c r="HT29" s="22"/>
      <c r="HU29" s="22"/>
      <c r="HV29" s="22"/>
      <c r="HW29" s="22"/>
      <c r="HX29" s="22"/>
      <c r="HY29" s="22"/>
      <c r="HZ29" s="22"/>
      <c r="IA29" s="22"/>
      <c r="IB29" s="22"/>
      <c r="IC29" s="22"/>
      <c r="ID29" s="22"/>
      <c r="IE29" s="22"/>
      <c r="IF29" s="22"/>
      <c r="IG29" s="22"/>
      <c r="IH29" s="22"/>
      <c r="II29" s="22"/>
      <c r="IJ29" s="22"/>
      <c r="IK29" s="22"/>
      <c r="IL29" s="22"/>
      <c r="IM29" s="22"/>
      <c r="IN29" s="22"/>
      <c r="IO29" s="22"/>
      <c r="IP29" s="22"/>
      <c r="IQ29" s="22"/>
      <c r="IR29" s="22"/>
      <c r="IS29" s="22"/>
      <c r="IT29" s="22"/>
      <c r="IU29" s="22"/>
      <c r="IV29" s="22"/>
      <c r="IW29" s="22"/>
      <c r="IX29" s="22"/>
      <c r="IY29" s="22"/>
      <c r="IZ29" s="22"/>
      <c r="JA29" s="22"/>
      <c r="JB29" s="22"/>
      <c r="JC29" s="22"/>
      <c r="JD29" s="22"/>
      <c r="JE29" s="22"/>
      <c r="JF29" s="22"/>
      <c r="JG29" s="22"/>
      <c r="JH29" s="22"/>
      <c r="JI29" s="22"/>
      <c r="JJ29" s="22"/>
      <c r="JK29" s="22"/>
      <c r="JL29" s="22"/>
      <c r="JM29" s="22"/>
      <c r="JN29" s="22"/>
      <c r="JO29" s="22"/>
      <c r="JP29" s="22"/>
    </row>
    <row r="30" spans="1:276" s="28" customFormat="1" ht="27.95" customHeight="1" x14ac:dyDescent="0.15">
      <c r="A30" s="69" t="s">
        <v>37</v>
      </c>
      <c r="B30" s="45" t="s">
        <v>174</v>
      </c>
      <c r="C30" s="29" t="s">
        <v>19</v>
      </c>
      <c r="D30" s="52">
        <v>20000</v>
      </c>
      <c r="E30" s="51">
        <v>17000</v>
      </c>
      <c r="F30" s="14">
        <v>20000000</v>
      </c>
      <c r="G30" s="31">
        <f t="shared" si="1"/>
        <v>4000000</v>
      </c>
      <c r="H30" s="31">
        <f t="shared" si="2"/>
        <v>6000000</v>
      </c>
      <c r="I30" s="31">
        <f t="shared" si="3"/>
        <v>6000000</v>
      </c>
      <c r="J30" s="31">
        <f t="shared" si="4"/>
        <v>4000000</v>
      </c>
      <c r="K30" s="32" t="s">
        <v>111</v>
      </c>
      <c r="L30" s="72" t="s">
        <v>328</v>
      </c>
      <c r="M30" s="78" t="s">
        <v>330</v>
      </c>
      <c r="N30" s="21" t="s">
        <v>480</v>
      </c>
    </row>
    <row r="31" spans="1:276" s="11" customFormat="1" ht="27.95" customHeight="1" x14ac:dyDescent="0.15">
      <c r="A31" s="69" t="s">
        <v>37</v>
      </c>
      <c r="B31" s="110" t="s">
        <v>164</v>
      </c>
      <c r="C31" s="12" t="s">
        <v>102</v>
      </c>
      <c r="D31" s="53">
        <v>40000</v>
      </c>
      <c r="E31" s="51">
        <v>17000</v>
      </c>
      <c r="F31" s="38">
        <v>20000000</v>
      </c>
      <c r="G31" s="31">
        <f t="shared" si="1"/>
        <v>4000000</v>
      </c>
      <c r="H31" s="31">
        <f t="shared" si="2"/>
        <v>6000000</v>
      </c>
      <c r="I31" s="31">
        <f t="shared" si="3"/>
        <v>6000000</v>
      </c>
      <c r="J31" s="31">
        <f t="shared" si="4"/>
        <v>4000000</v>
      </c>
      <c r="K31" s="32" t="s">
        <v>111</v>
      </c>
      <c r="L31" s="72" t="s">
        <v>328</v>
      </c>
      <c r="M31" s="78" t="s">
        <v>330</v>
      </c>
      <c r="N31" s="21" t="s">
        <v>480</v>
      </c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28"/>
      <c r="AL31" s="28"/>
      <c r="AM31" s="28"/>
      <c r="AN31" s="28"/>
      <c r="AO31" s="28"/>
      <c r="AP31" s="28"/>
      <c r="AQ31" s="28"/>
      <c r="AR31" s="28"/>
      <c r="AS31" s="28"/>
      <c r="AT31" s="28"/>
      <c r="AU31" s="28"/>
      <c r="AV31" s="28"/>
      <c r="AW31" s="28"/>
      <c r="AX31" s="28"/>
      <c r="AY31" s="28"/>
      <c r="AZ31" s="28"/>
      <c r="BA31" s="28"/>
      <c r="BB31" s="28"/>
      <c r="BC31" s="28"/>
      <c r="BD31" s="28"/>
      <c r="BE31" s="28"/>
      <c r="BF31" s="28"/>
      <c r="BG31" s="28"/>
      <c r="BH31" s="28"/>
      <c r="BI31" s="28"/>
      <c r="BJ31" s="28"/>
      <c r="BK31" s="28"/>
      <c r="BL31" s="28"/>
      <c r="BM31" s="28"/>
      <c r="BN31" s="28"/>
      <c r="BO31" s="28"/>
      <c r="BP31" s="28"/>
      <c r="BQ31" s="28"/>
      <c r="BR31" s="28"/>
      <c r="BS31" s="28"/>
      <c r="BT31" s="28"/>
      <c r="BU31" s="28"/>
      <c r="BV31" s="28"/>
      <c r="BW31" s="28"/>
      <c r="BX31" s="28"/>
      <c r="BY31" s="28"/>
      <c r="BZ31" s="28"/>
      <c r="CA31" s="28"/>
      <c r="CB31" s="28"/>
      <c r="CC31" s="28"/>
      <c r="CD31" s="28"/>
      <c r="CE31" s="28"/>
      <c r="CF31" s="28"/>
      <c r="CG31" s="28"/>
      <c r="CH31" s="28"/>
      <c r="CI31" s="28"/>
      <c r="CJ31" s="28"/>
      <c r="CK31" s="28"/>
      <c r="CL31" s="28"/>
      <c r="CM31" s="28"/>
      <c r="CN31" s="28"/>
      <c r="CO31" s="28"/>
      <c r="CP31" s="28"/>
      <c r="CQ31" s="28"/>
      <c r="CR31" s="28"/>
      <c r="CS31" s="28"/>
      <c r="CT31" s="28"/>
      <c r="CU31" s="28"/>
      <c r="CV31" s="28"/>
      <c r="CW31" s="28"/>
      <c r="CX31" s="28"/>
      <c r="CY31" s="28"/>
      <c r="CZ31" s="28"/>
      <c r="DA31" s="28"/>
      <c r="DB31" s="28"/>
      <c r="DC31" s="28"/>
      <c r="DD31" s="28"/>
      <c r="DE31" s="28"/>
      <c r="DF31" s="28"/>
      <c r="DG31" s="28"/>
      <c r="DH31" s="28"/>
      <c r="DI31" s="28"/>
      <c r="DJ31" s="28"/>
      <c r="DK31" s="28"/>
      <c r="DL31" s="28"/>
      <c r="DM31" s="28"/>
      <c r="DN31" s="28"/>
      <c r="DO31" s="28"/>
      <c r="DP31" s="28"/>
      <c r="DQ31" s="28"/>
      <c r="DR31" s="28"/>
      <c r="DS31" s="28"/>
      <c r="DT31" s="28"/>
      <c r="DU31" s="28"/>
      <c r="DV31" s="28"/>
      <c r="DW31" s="28"/>
      <c r="DX31" s="28"/>
      <c r="DY31" s="28"/>
      <c r="DZ31" s="28"/>
      <c r="EA31" s="28"/>
      <c r="EB31" s="28"/>
      <c r="EC31" s="28"/>
      <c r="ED31" s="28"/>
      <c r="EE31" s="28"/>
      <c r="EF31" s="28"/>
      <c r="EG31" s="28"/>
      <c r="EH31" s="28"/>
      <c r="EI31" s="28"/>
      <c r="EJ31" s="28"/>
      <c r="EK31" s="28"/>
      <c r="EL31" s="28"/>
      <c r="EM31" s="28"/>
      <c r="EN31" s="28"/>
      <c r="EO31" s="28"/>
      <c r="EP31" s="28"/>
      <c r="EQ31" s="28"/>
      <c r="ER31" s="28"/>
      <c r="ES31" s="28"/>
      <c r="ET31" s="28"/>
      <c r="EU31" s="28"/>
      <c r="EV31" s="28"/>
      <c r="EW31" s="28"/>
      <c r="EX31" s="28"/>
      <c r="EY31" s="28"/>
      <c r="EZ31" s="28"/>
      <c r="FA31" s="28"/>
      <c r="FB31" s="28"/>
      <c r="FC31" s="28"/>
      <c r="FD31" s="28"/>
      <c r="FE31" s="28"/>
      <c r="FF31" s="28"/>
      <c r="FG31" s="28"/>
      <c r="FH31" s="28"/>
      <c r="FI31" s="28"/>
      <c r="FJ31" s="28"/>
      <c r="FK31" s="28"/>
      <c r="FL31" s="28"/>
      <c r="FM31" s="28"/>
      <c r="FN31" s="28"/>
      <c r="FO31" s="28"/>
      <c r="FP31" s="28"/>
      <c r="FQ31" s="28"/>
      <c r="FR31" s="28"/>
      <c r="FS31" s="28"/>
      <c r="FT31" s="28"/>
      <c r="FU31" s="28"/>
      <c r="FV31" s="28"/>
      <c r="FW31" s="28"/>
      <c r="FX31" s="28"/>
      <c r="FY31" s="28"/>
      <c r="FZ31" s="28"/>
      <c r="GA31" s="28"/>
      <c r="GB31" s="28"/>
      <c r="GC31" s="28"/>
      <c r="GD31" s="28"/>
      <c r="GE31" s="28"/>
      <c r="GF31" s="28"/>
      <c r="GG31" s="28"/>
      <c r="GH31" s="28"/>
      <c r="GI31" s="28"/>
      <c r="GJ31" s="28"/>
      <c r="GK31" s="28"/>
      <c r="GL31" s="28"/>
      <c r="GM31" s="28"/>
      <c r="GN31" s="28"/>
      <c r="GO31" s="28"/>
      <c r="GP31" s="28"/>
      <c r="GQ31" s="28"/>
      <c r="GR31" s="28"/>
      <c r="GS31" s="28"/>
      <c r="GT31" s="28"/>
      <c r="GU31" s="28"/>
      <c r="GV31" s="28"/>
      <c r="GW31" s="28"/>
      <c r="GX31" s="28"/>
      <c r="GY31" s="28"/>
      <c r="GZ31" s="28"/>
      <c r="HA31" s="28"/>
      <c r="HB31" s="28"/>
      <c r="HC31" s="28"/>
      <c r="HD31" s="28"/>
      <c r="HE31" s="28"/>
      <c r="HF31" s="28"/>
      <c r="HG31" s="28"/>
      <c r="HH31" s="28"/>
      <c r="HI31" s="28"/>
      <c r="HJ31" s="28"/>
      <c r="HK31" s="28"/>
      <c r="HL31" s="28"/>
      <c r="HM31" s="28"/>
      <c r="HN31" s="28"/>
      <c r="HO31" s="28"/>
      <c r="HP31" s="28"/>
      <c r="HQ31" s="28"/>
      <c r="HR31" s="28"/>
      <c r="HS31" s="28"/>
      <c r="HT31" s="28"/>
      <c r="HU31" s="28"/>
      <c r="HV31" s="28"/>
      <c r="HW31" s="28"/>
      <c r="HX31" s="28"/>
      <c r="HY31" s="28"/>
      <c r="HZ31" s="28"/>
      <c r="IA31" s="28"/>
      <c r="IB31" s="28"/>
      <c r="IC31" s="28"/>
      <c r="ID31" s="28"/>
      <c r="IE31" s="28"/>
      <c r="IF31" s="28"/>
      <c r="IG31" s="28"/>
      <c r="IH31" s="28"/>
      <c r="II31" s="28"/>
      <c r="IJ31" s="28"/>
      <c r="IK31" s="28"/>
      <c r="IL31" s="28"/>
      <c r="IM31" s="28"/>
      <c r="IN31" s="28"/>
      <c r="IO31" s="28"/>
      <c r="IP31" s="28"/>
      <c r="IQ31" s="28"/>
      <c r="IR31" s="28"/>
      <c r="IS31" s="28"/>
      <c r="IT31" s="28"/>
      <c r="IU31" s="28"/>
      <c r="IV31" s="28"/>
      <c r="IW31" s="28"/>
      <c r="IX31" s="28"/>
      <c r="IY31" s="28"/>
      <c r="IZ31" s="28"/>
      <c r="JA31" s="28"/>
      <c r="JB31" s="28"/>
      <c r="JC31" s="28"/>
      <c r="JD31" s="28"/>
      <c r="JE31" s="28"/>
      <c r="JF31" s="28"/>
      <c r="JG31" s="28"/>
      <c r="JH31" s="28"/>
      <c r="JI31" s="28"/>
      <c r="JJ31" s="28"/>
      <c r="JK31" s="28"/>
      <c r="JL31" s="28"/>
      <c r="JM31" s="28"/>
      <c r="JN31" s="28"/>
      <c r="JO31" s="28"/>
      <c r="JP31" s="28"/>
    </row>
    <row r="32" spans="1:276" s="28" customFormat="1" ht="27.95" customHeight="1" x14ac:dyDescent="0.15">
      <c r="A32" s="69" t="s">
        <v>37</v>
      </c>
      <c r="B32" s="110" t="s">
        <v>168</v>
      </c>
      <c r="C32" s="12" t="s">
        <v>61</v>
      </c>
      <c r="D32" s="53">
        <v>30000</v>
      </c>
      <c r="E32" s="51">
        <v>17000</v>
      </c>
      <c r="F32" s="38">
        <v>20000000</v>
      </c>
      <c r="G32" s="31">
        <f t="shared" si="1"/>
        <v>4000000</v>
      </c>
      <c r="H32" s="31">
        <f t="shared" si="2"/>
        <v>6000000</v>
      </c>
      <c r="I32" s="31">
        <f t="shared" si="3"/>
        <v>6000000</v>
      </c>
      <c r="J32" s="31">
        <f t="shared" si="4"/>
        <v>4000000</v>
      </c>
      <c r="K32" s="32" t="s">
        <v>111</v>
      </c>
      <c r="L32" s="72" t="s">
        <v>328</v>
      </c>
      <c r="M32" s="78" t="s">
        <v>330</v>
      </c>
      <c r="N32" s="21" t="s">
        <v>480</v>
      </c>
    </row>
    <row r="33" spans="1:276" s="28" customFormat="1" ht="27.95" customHeight="1" x14ac:dyDescent="0.15">
      <c r="A33" s="69" t="s">
        <v>37</v>
      </c>
      <c r="B33" s="110" t="s">
        <v>173</v>
      </c>
      <c r="C33" s="12" t="s">
        <v>122</v>
      </c>
      <c r="D33" s="53">
        <v>10000</v>
      </c>
      <c r="E33" s="51">
        <v>10000</v>
      </c>
      <c r="F33" s="38">
        <v>10920000</v>
      </c>
      <c r="G33" s="31">
        <f t="shared" si="1"/>
        <v>2184000</v>
      </c>
      <c r="H33" s="31">
        <f t="shared" si="2"/>
        <v>3276000</v>
      </c>
      <c r="I33" s="31">
        <f t="shared" si="3"/>
        <v>3276000</v>
      </c>
      <c r="J33" s="31">
        <f t="shared" si="4"/>
        <v>2184000</v>
      </c>
      <c r="K33" s="32" t="s">
        <v>111</v>
      </c>
      <c r="L33" s="72" t="s">
        <v>328</v>
      </c>
      <c r="M33" s="78" t="s">
        <v>330</v>
      </c>
      <c r="N33" s="28" t="s">
        <v>499</v>
      </c>
      <c r="P33" s="28">
        <v>1092</v>
      </c>
    </row>
    <row r="34" spans="1:276" s="28" customFormat="1" ht="27.95" customHeight="1" x14ac:dyDescent="0.15">
      <c r="A34" s="69" t="s">
        <v>37</v>
      </c>
      <c r="B34" s="110" t="s">
        <v>160</v>
      </c>
      <c r="C34" s="12" t="s">
        <v>161</v>
      </c>
      <c r="D34" s="53">
        <v>50000</v>
      </c>
      <c r="E34" s="51">
        <v>17000</v>
      </c>
      <c r="F34" s="38">
        <v>20000000</v>
      </c>
      <c r="G34" s="31">
        <f t="shared" si="1"/>
        <v>4000000</v>
      </c>
      <c r="H34" s="31">
        <f t="shared" si="2"/>
        <v>6000000</v>
      </c>
      <c r="I34" s="31">
        <f t="shared" si="3"/>
        <v>6000000</v>
      </c>
      <c r="J34" s="31">
        <f t="shared" si="4"/>
        <v>4000000</v>
      </c>
      <c r="K34" s="32" t="s">
        <v>111</v>
      </c>
      <c r="L34" s="72" t="s">
        <v>328</v>
      </c>
      <c r="M34" s="78" t="s">
        <v>330</v>
      </c>
      <c r="N34" s="21" t="s">
        <v>480</v>
      </c>
    </row>
    <row r="35" spans="1:276" s="28" customFormat="1" ht="27.95" customHeight="1" x14ac:dyDescent="0.15">
      <c r="A35" s="69" t="s">
        <v>37</v>
      </c>
      <c r="B35" s="110" t="s">
        <v>167</v>
      </c>
      <c r="C35" s="12" t="s">
        <v>22</v>
      </c>
      <c r="D35" s="53">
        <v>20000</v>
      </c>
      <c r="E35" s="51">
        <v>17000</v>
      </c>
      <c r="F35" s="38">
        <v>20000000</v>
      </c>
      <c r="G35" s="31">
        <f t="shared" si="1"/>
        <v>4000000</v>
      </c>
      <c r="H35" s="31">
        <f t="shared" si="2"/>
        <v>6000000</v>
      </c>
      <c r="I35" s="31">
        <f t="shared" si="3"/>
        <v>6000000</v>
      </c>
      <c r="J35" s="31">
        <f t="shared" si="4"/>
        <v>4000000</v>
      </c>
      <c r="K35" s="32" t="s">
        <v>111</v>
      </c>
      <c r="L35" s="72" t="s">
        <v>328</v>
      </c>
      <c r="M35" s="78" t="s">
        <v>330</v>
      </c>
      <c r="N35" s="21" t="s">
        <v>480</v>
      </c>
    </row>
    <row r="36" spans="1:276" s="11" customFormat="1" ht="27.95" customHeight="1" x14ac:dyDescent="0.15">
      <c r="A36" s="69" t="s">
        <v>37</v>
      </c>
      <c r="B36" s="110" t="s">
        <v>181</v>
      </c>
      <c r="C36" s="12" t="s">
        <v>27</v>
      </c>
      <c r="D36" s="53">
        <v>30000</v>
      </c>
      <c r="E36" s="51">
        <v>7216</v>
      </c>
      <c r="F36" s="38">
        <v>20000000</v>
      </c>
      <c r="G36" s="31">
        <f t="shared" si="1"/>
        <v>4000000</v>
      </c>
      <c r="H36" s="31">
        <f t="shared" si="2"/>
        <v>6000000</v>
      </c>
      <c r="I36" s="31">
        <f t="shared" si="3"/>
        <v>6000000</v>
      </c>
      <c r="J36" s="31">
        <f t="shared" si="4"/>
        <v>4000000</v>
      </c>
      <c r="K36" s="32" t="s">
        <v>111</v>
      </c>
      <c r="L36" s="72" t="s">
        <v>328</v>
      </c>
      <c r="M36" s="78" t="s">
        <v>330</v>
      </c>
      <c r="N36" s="28" t="s">
        <v>479</v>
      </c>
      <c r="O36" s="28"/>
      <c r="P36" s="28">
        <v>2772</v>
      </c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8"/>
      <c r="AK36" s="28"/>
      <c r="AL36" s="28"/>
      <c r="AM36" s="28"/>
      <c r="AN36" s="28"/>
      <c r="AO36" s="28"/>
      <c r="AP36" s="28"/>
      <c r="AQ36" s="28"/>
      <c r="AR36" s="28"/>
      <c r="AS36" s="28"/>
      <c r="AT36" s="28"/>
      <c r="AU36" s="28"/>
      <c r="AV36" s="28"/>
      <c r="AW36" s="28"/>
      <c r="AX36" s="28"/>
      <c r="AY36" s="28"/>
      <c r="AZ36" s="28"/>
      <c r="BA36" s="28"/>
      <c r="BB36" s="28"/>
      <c r="BC36" s="28"/>
      <c r="BD36" s="28"/>
      <c r="BE36" s="28"/>
      <c r="BF36" s="28"/>
      <c r="BG36" s="28"/>
      <c r="BH36" s="28"/>
      <c r="BI36" s="28"/>
      <c r="BJ36" s="28"/>
      <c r="BK36" s="28"/>
      <c r="BL36" s="28"/>
      <c r="BM36" s="28"/>
      <c r="BN36" s="28"/>
      <c r="BO36" s="28"/>
      <c r="BP36" s="28"/>
      <c r="BQ36" s="28"/>
      <c r="BR36" s="28"/>
      <c r="BS36" s="28"/>
      <c r="BT36" s="28"/>
      <c r="BU36" s="28"/>
      <c r="BV36" s="28"/>
      <c r="BW36" s="28"/>
      <c r="BX36" s="28"/>
      <c r="BY36" s="28"/>
      <c r="BZ36" s="28"/>
      <c r="CA36" s="28"/>
      <c r="CB36" s="28"/>
      <c r="CC36" s="28"/>
      <c r="CD36" s="28"/>
      <c r="CE36" s="28"/>
      <c r="CF36" s="28"/>
      <c r="CG36" s="28"/>
      <c r="CH36" s="28"/>
      <c r="CI36" s="28"/>
      <c r="CJ36" s="28"/>
      <c r="CK36" s="28"/>
      <c r="CL36" s="28"/>
      <c r="CM36" s="28"/>
      <c r="CN36" s="28"/>
      <c r="CO36" s="28"/>
      <c r="CP36" s="28"/>
      <c r="CQ36" s="28"/>
      <c r="CR36" s="28"/>
      <c r="CS36" s="28"/>
      <c r="CT36" s="28"/>
      <c r="CU36" s="28"/>
      <c r="CV36" s="28"/>
      <c r="CW36" s="28"/>
      <c r="CX36" s="28"/>
      <c r="CY36" s="28"/>
      <c r="CZ36" s="28"/>
      <c r="DA36" s="28"/>
      <c r="DB36" s="28"/>
      <c r="DC36" s="28"/>
      <c r="DD36" s="28"/>
      <c r="DE36" s="28"/>
      <c r="DF36" s="28"/>
      <c r="DG36" s="28"/>
      <c r="DH36" s="28"/>
      <c r="DI36" s="28"/>
      <c r="DJ36" s="28"/>
      <c r="DK36" s="28"/>
      <c r="DL36" s="28"/>
      <c r="DM36" s="28"/>
      <c r="DN36" s="28"/>
      <c r="DO36" s="28"/>
      <c r="DP36" s="28"/>
      <c r="DQ36" s="28"/>
      <c r="DR36" s="28"/>
      <c r="DS36" s="28"/>
      <c r="DT36" s="28"/>
      <c r="DU36" s="28"/>
      <c r="DV36" s="28"/>
      <c r="DW36" s="28"/>
      <c r="DX36" s="28"/>
      <c r="DY36" s="28"/>
      <c r="DZ36" s="28"/>
      <c r="EA36" s="28"/>
      <c r="EB36" s="28"/>
      <c r="EC36" s="28"/>
      <c r="ED36" s="28"/>
      <c r="EE36" s="28"/>
      <c r="EF36" s="28"/>
      <c r="EG36" s="28"/>
      <c r="EH36" s="28"/>
      <c r="EI36" s="28"/>
      <c r="EJ36" s="28"/>
      <c r="EK36" s="28"/>
      <c r="EL36" s="28"/>
      <c r="EM36" s="28"/>
      <c r="EN36" s="28"/>
      <c r="EO36" s="28"/>
      <c r="EP36" s="28"/>
      <c r="EQ36" s="28"/>
      <c r="ER36" s="28"/>
      <c r="ES36" s="28"/>
      <c r="ET36" s="28"/>
      <c r="EU36" s="28"/>
      <c r="EV36" s="28"/>
      <c r="EW36" s="28"/>
      <c r="EX36" s="28"/>
      <c r="EY36" s="28"/>
      <c r="EZ36" s="28"/>
      <c r="FA36" s="28"/>
      <c r="FB36" s="28"/>
      <c r="FC36" s="28"/>
      <c r="FD36" s="28"/>
      <c r="FE36" s="28"/>
      <c r="FF36" s="28"/>
      <c r="FG36" s="28"/>
      <c r="FH36" s="28"/>
      <c r="FI36" s="28"/>
      <c r="FJ36" s="28"/>
      <c r="FK36" s="28"/>
      <c r="FL36" s="28"/>
      <c r="FM36" s="28"/>
      <c r="FN36" s="28"/>
      <c r="FO36" s="28"/>
      <c r="FP36" s="28"/>
      <c r="FQ36" s="28"/>
      <c r="FR36" s="28"/>
      <c r="FS36" s="28"/>
      <c r="FT36" s="28"/>
      <c r="FU36" s="28"/>
      <c r="FV36" s="28"/>
      <c r="FW36" s="28"/>
      <c r="FX36" s="28"/>
      <c r="FY36" s="28"/>
      <c r="FZ36" s="28"/>
      <c r="GA36" s="28"/>
      <c r="GB36" s="28"/>
      <c r="GC36" s="28"/>
      <c r="GD36" s="28"/>
      <c r="GE36" s="28"/>
      <c r="GF36" s="28"/>
      <c r="GG36" s="28"/>
      <c r="GH36" s="28"/>
      <c r="GI36" s="28"/>
      <c r="GJ36" s="28"/>
      <c r="GK36" s="28"/>
      <c r="GL36" s="28"/>
      <c r="GM36" s="28"/>
      <c r="GN36" s="28"/>
      <c r="GO36" s="28"/>
      <c r="GP36" s="28"/>
      <c r="GQ36" s="28"/>
      <c r="GR36" s="28"/>
      <c r="GS36" s="28"/>
      <c r="GT36" s="28"/>
      <c r="GU36" s="28"/>
      <c r="GV36" s="28"/>
      <c r="GW36" s="28"/>
      <c r="GX36" s="28"/>
      <c r="GY36" s="28"/>
      <c r="GZ36" s="28"/>
      <c r="HA36" s="28"/>
      <c r="HB36" s="28"/>
      <c r="HC36" s="28"/>
      <c r="HD36" s="28"/>
      <c r="HE36" s="28"/>
      <c r="HF36" s="28"/>
      <c r="HG36" s="28"/>
      <c r="HH36" s="28"/>
      <c r="HI36" s="28"/>
      <c r="HJ36" s="28"/>
      <c r="HK36" s="28"/>
      <c r="HL36" s="28"/>
      <c r="HM36" s="28"/>
      <c r="HN36" s="28"/>
      <c r="HO36" s="28"/>
      <c r="HP36" s="28"/>
      <c r="HQ36" s="28"/>
      <c r="HR36" s="28"/>
      <c r="HS36" s="28"/>
      <c r="HT36" s="28"/>
      <c r="HU36" s="28"/>
      <c r="HV36" s="28"/>
      <c r="HW36" s="28"/>
      <c r="HX36" s="28"/>
      <c r="HY36" s="28"/>
      <c r="HZ36" s="28"/>
      <c r="IA36" s="28"/>
      <c r="IB36" s="28"/>
      <c r="IC36" s="28"/>
      <c r="ID36" s="28"/>
      <c r="IE36" s="28"/>
      <c r="IF36" s="28"/>
      <c r="IG36" s="28"/>
      <c r="IH36" s="28"/>
      <c r="II36" s="28"/>
      <c r="IJ36" s="28"/>
      <c r="IK36" s="28"/>
      <c r="IL36" s="28"/>
      <c r="IM36" s="28"/>
      <c r="IN36" s="28"/>
      <c r="IO36" s="28"/>
      <c r="IP36" s="28"/>
      <c r="IQ36" s="28"/>
      <c r="IR36" s="28"/>
      <c r="IS36" s="28"/>
      <c r="IT36" s="28"/>
      <c r="IU36" s="28"/>
      <c r="IV36" s="28"/>
      <c r="IW36" s="28"/>
      <c r="IX36" s="28"/>
      <c r="IY36" s="28"/>
      <c r="IZ36" s="28"/>
      <c r="JA36" s="28"/>
      <c r="JB36" s="28"/>
      <c r="JC36" s="28"/>
      <c r="JD36" s="28"/>
      <c r="JE36" s="28"/>
      <c r="JF36" s="28"/>
      <c r="JG36" s="28"/>
      <c r="JH36" s="28"/>
      <c r="JI36" s="28"/>
      <c r="JJ36" s="28"/>
      <c r="JK36" s="28"/>
      <c r="JL36" s="28"/>
      <c r="JM36" s="28"/>
      <c r="JN36" s="28"/>
      <c r="JO36" s="28"/>
      <c r="JP36" s="28"/>
    </row>
    <row r="37" spans="1:276" s="28" customFormat="1" ht="27.95" customHeight="1" x14ac:dyDescent="0.15">
      <c r="A37" s="69" t="s">
        <v>37</v>
      </c>
      <c r="B37" s="110" t="s">
        <v>175</v>
      </c>
      <c r="C37" s="12" t="s">
        <v>32</v>
      </c>
      <c r="D37" s="53">
        <v>40000</v>
      </c>
      <c r="E37" s="51">
        <v>17000</v>
      </c>
      <c r="F37" s="38">
        <v>20000000</v>
      </c>
      <c r="G37" s="31">
        <f t="shared" si="1"/>
        <v>4000000</v>
      </c>
      <c r="H37" s="31">
        <f t="shared" si="2"/>
        <v>6000000</v>
      </c>
      <c r="I37" s="31">
        <f t="shared" si="3"/>
        <v>6000000</v>
      </c>
      <c r="J37" s="31">
        <f t="shared" si="4"/>
        <v>4000000</v>
      </c>
      <c r="K37" s="32" t="s">
        <v>111</v>
      </c>
      <c r="L37" s="72" t="s">
        <v>328</v>
      </c>
      <c r="M37" s="78" t="s">
        <v>330</v>
      </c>
      <c r="N37" s="21" t="s">
        <v>480</v>
      </c>
    </row>
    <row r="38" spans="1:276" s="28" customFormat="1" ht="27.95" customHeight="1" x14ac:dyDescent="0.15">
      <c r="A38" s="69" t="s">
        <v>37</v>
      </c>
      <c r="B38" s="110" t="s">
        <v>163</v>
      </c>
      <c r="C38" s="12" t="s">
        <v>28</v>
      </c>
      <c r="D38" s="53">
        <v>70000</v>
      </c>
      <c r="E38" s="51">
        <v>17000</v>
      </c>
      <c r="F38" s="38">
        <v>20000000</v>
      </c>
      <c r="G38" s="31">
        <f t="shared" si="1"/>
        <v>4000000</v>
      </c>
      <c r="H38" s="31">
        <f t="shared" si="2"/>
        <v>6000000</v>
      </c>
      <c r="I38" s="31">
        <f t="shared" si="3"/>
        <v>6000000</v>
      </c>
      <c r="J38" s="31">
        <f t="shared" si="4"/>
        <v>4000000</v>
      </c>
      <c r="K38" s="32" t="s">
        <v>111</v>
      </c>
      <c r="L38" s="72" t="s">
        <v>328</v>
      </c>
      <c r="M38" s="78" t="s">
        <v>330</v>
      </c>
      <c r="N38" s="21" t="s">
        <v>480</v>
      </c>
    </row>
    <row r="39" spans="1:276" s="170" customFormat="1" ht="27.95" customHeight="1" thickBot="1" x14ac:dyDescent="0.2">
      <c r="A39" s="159" t="s">
        <v>37</v>
      </c>
      <c r="B39" s="160" t="s">
        <v>153</v>
      </c>
      <c r="C39" s="161" t="s">
        <v>131</v>
      </c>
      <c r="D39" s="162">
        <v>20000</v>
      </c>
      <c r="E39" s="163">
        <v>17000</v>
      </c>
      <c r="F39" s="164">
        <v>20000000</v>
      </c>
      <c r="G39" s="165">
        <f t="shared" si="1"/>
        <v>4000000</v>
      </c>
      <c r="H39" s="165">
        <f t="shared" si="2"/>
        <v>6000000</v>
      </c>
      <c r="I39" s="165">
        <f t="shared" si="3"/>
        <v>6000000</v>
      </c>
      <c r="J39" s="165">
        <f t="shared" si="4"/>
        <v>4000000</v>
      </c>
      <c r="K39" s="166" t="s">
        <v>111</v>
      </c>
      <c r="L39" s="167" t="s">
        <v>328</v>
      </c>
      <c r="M39" s="168" t="s">
        <v>330</v>
      </c>
      <c r="N39" s="171" t="s">
        <v>480</v>
      </c>
      <c r="O39" s="169"/>
      <c r="P39" s="169"/>
      <c r="Q39" s="169"/>
      <c r="R39" s="169"/>
      <c r="S39" s="169"/>
      <c r="T39" s="169"/>
      <c r="U39" s="169"/>
      <c r="V39" s="169"/>
      <c r="W39" s="169"/>
      <c r="X39" s="169"/>
      <c r="Y39" s="169"/>
      <c r="Z39" s="169"/>
      <c r="AA39" s="169"/>
      <c r="AB39" s="169"/>
      <c r="AC39" s="169"/>
      <c r="AD39" s="169"/>
      <c r="AE39" s="169"/>
      <c r="AF39" s="169"/>
      <c r="AG39" s="169"/>
      <c r="AH39" s="169"/>
      <c r="AI39" s="169"/>
      <c r="AJ39" s="169"/>
      <c r="AK39" s="169"/>
      <c r="AL39" s="169"/>
      <c r="AM39" s="169"/>
      <c r="AN39" s="169"/>
      <c r="AO39" s="169"/>
      <c r="AP39" s="169"/>
      <c r="AQ39" s="169"/>
      <c r="AR39" s="169"/>
      <c r="AS39" s="169"/>
      <c r="AT39" s="169"/>
      <c r="AU39" s="169"/>
      <c r="AV39" s="169"/>
      <c r="AW39" s="169"/>
      <c r="AX39" s="169"/>
      <c r="AY39" s="169"/>
      <c r="AZ39" s="169"/>
      <c r="BA39" s="169"/>
      <c r="BB39" s="169"/>
      <c r="BC39" s="169"/>
      <c r="BD39" s="169"/>
      <c r="BE39" s="169"/>
      <c r="BF39" s="169"/>
      <c r="BG39" s="169"/>
      <c r="BH39" s="169"/>
      <c r="BI39" s="169"/>
      <c r="BJ39" s="169"/>
      <c r="BK39" s="169"/>
      <c r="BL39" s="169"/>
      <c r="BM39" s="169"/>
      <c r="BN39" s="169"/>
      <c r="BO39" s="169"/>
      <c r="BP39" s="169"/>
      <c r="BQ39" s="169"/>
      <c r="BR39" s="169"/>
      <c r="BS39" s="169"/>
      <c r="BT39" s="169"/>
      <c r="BU39" s="169"/>
      <c r="BV39" s="169"/>
      <c r="BW39" s="169"/>
      <c r="BX39" s="169"/>
      <c r="BY39" s="169"/>
      <c r="BZ39" s="169"/>
      <c r="CA39" s="169"/>
      <c r="CB39" s="169"/>
      <c r="CC39" s="169"/>
      <c r="CD39" s="169"/>
      <c r="CE39" s="169"/>
      <c r="CF39" s="169"/>
      <c r="CG39" s="169"/>
      <c r="CH39" s="169"/>
      <c r="CI39" s="169"/>
      <c r="CJ39" s="169"/>
      <c r="CK39" s="169"/>
      <c r="CL39" s="169"/>
      <c r="CM39" s="169"/>
      <c r="CN39" s="169"/>
      <c r="CO39" s="169"/>
      <c r="CP39" s="169"/>
      <c r="CQ39" s="169"/>
      <c r="CR39" s="169"/>
      <c r="CS39" s="169"/>
      <c r="CT39" s="169"/>
      <c r="CU39" s="169"/>
      <c r="CV39" s="169"/>
      <c r="CW39" s="169"/>
      <c r="CX39" s="169"/>
      <c r="CY39" s="169"/>
      <c r="CZ39" s="169"/>
      <c r="DA39" s="169"/>
      <c r="DB39" s="169"/>
      <c r="DC39" s="169"/>
      <c r="DD39" s="169"/>
      <c r="DE39" s="169"/>
      <c r="DF39" s="169"/>
      <c r="DG39" s="169"/>
      <c r="DH39" s="169"/>
      <c r="DI39" s="169"/>
      <c r="DJ39" s="169"/>
      <c r="DK39" s="169"/>
      <c r="DL39" s="169"/>
      <c r="DM39" s="169"/>
      <c r="DN39" s="169"/>
      <c r="DO39" s="169"/>
      <c r="DP39" s="169"/>
      <c r="DQ39" s="169"/>
      <c r="DR39" s="169"/>
      <c r="DS39" s="169"/>
      <c r="DT39" s="169"/>
      <c r="DU39" s="169"/>
      <c r="DV39" s="169"/>
      <c r="DW39" s="169"/>
      <c r="DX39" s="169"/>
      <c r="DY39" s="169"/>
      <c r="DZ39" s="169"/>
      <c r="EA39" s="169"/>
      <c r="EB39" s="169"/>
      <c r="EC39" s="169"/>
      <c r="ED39" s="169"/>
      <c r="EE39" s="169"/>
      <c r="EF39" s="169"/>
      <c r="EG39" s="169"/>
      <c r="EH39" s="169"/>
      <c r="EI39" s="169"/>
      <c r="EJ39" s="169"/>
      <c r="EK39" s="169"/>
      <c r="EL39" s="169"/>
      <c r="EM39" s="169"/>
      <c r="EN39" s="169"/>
      <c r="EO39" s="169"/>
      <c r="EP39" s="169"/>
      <c r="EQ39" s="169"/>
      <c r="ER39" s="169"/>
      <c r="ES39" s="169"/>
      <c r="ET39" s="169"/>
      <c r="EU39" s="169"/>
      <c r="EV39" s="169"/>
      <c r="EW39" s="169"/>
      <c r="EX39" s="169"/>
      <c r="EY39" s="169"/>
      <c r="EZ39" s="169"/>
      <c r="FA39" s="169"/>
      <c r="FB39" s="169"/>
      <c r="FC39" s="169"/>
      <c r="FD39" s="169"/>
      <c r="FE39" s="169"/>
      <c r="FF39" s="169"/>
      <c r="FG39" s="169"/>
      <c r="FH39" s="169"/>
      <c r="FI39" s="169"/>
      <c r="FJ39" s="169"/>
      <c r="FK39" s="169"/>
      <c r="FL39" s="169"/>
      <c r="FM39" s="169"/>
      <c r="FN39" s="169"/>
      <c r="FO39" s="169"/>
      <c r="FP39" s="169"/>
      <c r="FQ39" s="169"/>
      <c r="FR39" s="169"/>
      <c r="FS39" s="169"/>
      <c r="FT39" s="169"/>
      <c r="FU39" s="169"/>
      <c r="FV39" s="169"/>
      <c r="FW39" s="169"/>
      <c r="FX39" s="169"/>
      <c r="FY39" s="169"/>
      <c r="FZ39" s="169"/>
      <c r="GA39" s="169"/>
      <c r="GB39" s="169"/>
      <c r="GC39" s="169"/>
      <c r="GD39" s="169"/>
      <c r="GE39" s="169"/>
      <c r="GF39" s="169"/>
      <c r="GG39" s="169"/>
      <c r="GH39" s="169"/>
      <c r="GI39" s="169"/>
      <c r="GJ39" s="169"/>
      <c r="GK39" s="169"/>
      <c r="GL39" s="169"/>
      <c r="GM39" s="169"/>
      <c r="GN39" s="169"/>
      <c r="GO39" s="169"/>
      <c r="GP39" s="169"/>
      <c r="GQ39" s="169"/>
      <c r="GR39" s="169"/>
      <c r="GS39" s="169"/>
      <c r="GT39" s="169"/>
      <c r="GU39" s="169"/>
      <c r="GV39" s="169"/>
      <c r="GW39" s="169"/>
      <c r="GX39" s="169"/>
      <c r="GY39" s="169"/>
      <c r="GZ39" s="169"/>
      <c r="HA39" s="169"/>
      <c r="HB39" s="169"/>
      <c r="HC39" s="169"/>
      <c r="HD39" s="169"/>
      <c r="HE39" s="169"/>
      <c r="HF39" s="169"/>
      <c r="HG39" s="169"/>
      <c r="HH39" s="169"/>
      <c r="HI39" s="169"/>
      <c r="HJ39" s="169"/>
      <c r="HK39" s="169"/>
      <c r="HL39" s="169"/>
      <c r="HM39" s="169"/>
      <c r="HN39" s="169"/>
      <c r="HO39" s="169"/>
      <c r="HP39" s="169"/>
      <c r="HQ39" s="169"/>
      <c r="HR39" s="169"/>
      <c r="HS39" s="169"/>
      <c r="HT39" s="169"/>
      <c r="HU39" s="169"/>
      <c r="HV39" s="169"/>
      <c r="HW39" s="169"/>
      <c r="HX39" s="169"/>
      <c r="HY39" s="169"/>
      <c r="HZ39" s="169"/>
      <c r="IA39" s="169"/>
      <c r="IB39" s="169"/>
      <c r="IC39" s="169"/>
      <c r="ID39" s="169"/>
      <c r="IE39" s="169"/>
      <c r="IF39" s="169"/>
      <c r="IG39" s="169"/>
      <c r="IH39" s="169"/>
      <c r="II39" s="169"/>
      <c r="IJ39" s="169"/>
      <c r="IK39" s="169"/>
      <c r="IL39" s="169"/>
      <c r="IM39" s="169"/>
      <c r="IN39" s="169"/>
      <c r="IO39" s="169"/>
      <c r="IP39" s="169"/>
      <c r="IQ39" s="169"/>
      <c r="IR39" s="169"/>
      <c r="IS39" s="169"/>
      <c r="IT39" s="169"/>
      <c r="IU39" s="169"/>
      <c r="IV39" s="169"/>
      <c r="IW39" s="169"/>
      <c r="IX39" s="169"/>
      <c r="IY39" s="169"/>
      <c r="IZ39" s="169"/>
      <c r="JA39" s="169"/>
      <c r="JB39" s="169"/>
      <c r="JC39" s="169"/>
      <c r="JD39" s="169"/>
      <c r="JE39" s="169"/>
      <c r="JF39" s="169"/>
      <c r="JG39" s="169"/>
      <c r="JH39" s="169"/>
      <c r="JI39" s="169"/>
      <c r="JJ39" s="169"/>
      <c r="JK39" s="169"/>
      <c r="JL39" s="169"/>
      <c r="JM39" s="169"/>
      <c r="JN39" s="169"/>
      <c r="JO39" s="169"/>
      <c r="JP39" s="169"/>
    </row>
    <row r="40" spans="1:276" s="28" customFormat="1" ht="27.95" customHeight="1" x14ac:dyDescent="0.15">
      <c r="A40" s="151" t="s">
        <v>37</v>
      </c>
      <c r="B40" s="152" t="s">
        <v>171</v>
      </c>
      <c r="C40" s="153" t="s">
        <v>172</v>
      </c>
      <c r="D40" s="154">
        <v>55000</v>
      </c>
      <c r="E40" s="154">
        <v>24420</v>
      </c>
      <c r="F40" s="155">
        <v>20000000</v>
      </c>
      <c r="G40" s="156">
        <f t="shared" si="1"/>
        <v>4000000</v>
      </c>
      <c r="H40" s="156">
        <f t="shared" si="2"/>
        <v>6000000</v>
      </c>
      <c r="I40" s="156">
        <f t="shared" si="3"/>
        <v>6000000</v>
      </c>
      <c r="J40" s="156">
        <f t="shared" si="4"/>
        <v>4000000</v>
      </c>
      <c r="K40" s="150" t="s">
        <v>111</v>
      </c>
      <c r="L40" s="157" t="s">
        <v>328</v>
      </c>
      <c r="M40" s="158" t="s">
        <v>329</v>
      </c>
      <c r="N40" s="28" t="s">
        <v>498</v>
      </c>
      <c r="P40" s="28">
        <v>819</v>
      </c>
    </row>
    <row r="41" spans="1:276" s="28" customFormat="1" ht="27.95" customHeight="1" x14ac:dyDescent="0.15">
      <c r="A41" s="69" t="s">
        <v>37</v>
      </c>
      <c r="B41" s="45" t="s">
        <v>358</v>
      </c>
      <c r="C41" s="29" t="s">
        <v>359</v>
      </c>
      <c r="D41" s="52">
        <v>50000</v>
      </c>
      <c r="E41" s="51">
        <v>24420</v>
      </c>
      <c r="F41" s="30">
        <v>20000000</v>
      </c>
      <c r="G41" s="31">
        <f t="shared" si="1"/>
        <v>4000000</v>
      </c>
      <c r="H41" s="31">
        <f t="shared" si="2"/>
        <v>6000000</v>
      </c>
      <c r="I41" s="31">
        <f t="shared" si="3"/>
        <v>6000000</v>
      </c>
      <c r="J41" s="31">
        <f t="shared" si="4"/>
        <v>4000000</v>
      </c>
      <c r="K41" s="32" t="s">
        <v>111</v>
      </c>
      <c r="L41" s="72" t="s">
        <v>328</v>
      </c>
      <c r="M41" s="78" t="s">
        <v>329</v>
      </c>
      <c r="N41" s="28" t="s">
        <v>498</v>
      </c>
    </row>
    <row r="42" spans="1:276" s="28" customFormat="1" ht="27.95" customHeight="1" x14ac:dyDescent="0.15">
      <c r="A42" s="69" t="s">
        <v>37</v>
      </c>
      <c r="B42" s="47" t="s">
        <v>360</v>
      </c>
      <c r="C42" s="35" t="s">
        <v>361</v>
      </c>
      <c r="D42" s="52">
        <v>57000</v>
      </c>
      <c r="E42" s="51">
        <v>24420</v>
      </c>
      <c r="F42" s="36">
        <v>20000000</v>
      </c>
      <c r="G42" s="31">
        <f t="shared" si="1"/>
        <v>4000000</v>
      </c>
      <c r="H42" s="31">
        <f t="shared" si="2"/>
        <v>6000000</v>
      </c>
      <c r="I42" s="31">
        <f t="shared" si="3"/>
        <v>6000000</v>
      </c>
      <c r="J42" s="31">
        <f t="shared" si="4"/>
        <v>4000000</v>
      </c>
      <c r="K42" s="32" t="s">
        <v>111</v>
      </c>
      <c r="L42" s="72" t="s">
        <v>328</v>
      </c>
      <c r="M42" s="78" t="s">
        <v>329</v>
      </c>
      <c r="N42" s="28" t="s">
        <v>498</v>
      </c>
    </row>
    <row r="43" spans="1:276" s="28" customFormat="1" ht="27.95" customHeight="1" x14ac:dyDescent="0.15">
      <c r="A43" s="69" t="s">
        <v>37</v>
      </c>
      <c r="B43" s="47" t="s">
        <v>316</v>
      </c>
      <c r="C43" s="33" t="s">
        <v>317</v>
      </c>
      <c r="D43" s="52">
        <v>100000</v>
      </c>
      <c r="E43" s="51">
        <v>24420</v>
      </c>
      <c r="F43" s="36">
        <v>20000000</v>
      </c>
      <c r="G43" s="31">
        <f t="shared" si="1"/>
        <v>4000000</v>
      </c>
      <c r="H43" s="31">
        <f t="shared" si="2"/>
        <v>6000000</v>
      </c>
      <c r="I43" s="31">
        <f t="shared" si="3"/>
        <v>6000000</v>
      </c>
      <c r="J43" s="31">
        <f t="shared" si="4"/>
        <v>4000000</v>
      </c>
      <c r="K43" s="32" t="s">
        <v>111</v>
      </c>
      <c r="L43" s="72" t="s">
        <v>328</v>
      </c>
      <c r="M43" s="78" t="s">
        <v>329</v>
      </c>
      <c r="N43" s="28" t="s">
        <v>498</v>
      </c>
    </row>
    <row r="44" spans="1:276" s="28" customFormat="1" ht="27.95" customHeight="1" x14ac:dyDescent="0.15">
      <c r="A44" s="69" t="s">
        <v>37</v>
      </c>
      <c r="B44" s="46" t="s">
        <v>362</v>
      </c>
      <c r="C44" s="33" t="s">
        <v>363</v>
      </c>
      <c r="D44" s="51">
        <v>30000</v>
      </c>
      <c r="E44" s="51">
        <v>24420</v>
      </c>
      <c r="F44" s="34">
        <v>20000000</v>
      </c>
      <c r="G44" s="31">
        <f t="shared" si="1"/>
        <v>4000000</v>
      </c>
      <c r="H44" s="31">
        <f t="shared" si="2"/>
        <v>6000000</v>
      </c>
      <c r="I44" s="31">
        <f t="shared" si="3"/>
        <v>6000000</v>
      </c>
      <c r="J44" s="31">
        <f t="shared" si="4"/>
        <v>4000000</v>
      </c>
      <c r="K44" s="32" t="s">
        <v>111</v>
      </c>
      <c r="L44" s="72" t="s">
        <v>328</v>
      </c>
      <c r="M44" s="78" t="s">
        <v>329</v>
      </c>
      <c r="N44" s="28" t="s">
        <v>498</v>
      </c>
    </row>
    <row r="45" spans="1:276" s="28" customFormat="1" ht="27.95" customHeight="1" x14ac:dyDescent="0.15">
      <c r="A45" s="69" t="s">
        <v>37</v>
      </c>
      <c r="B45" s="45" t="s">
        <v>364</v>
      </c>
      <c r="C45" s="29" t="s">
        <v>365</v>
      </c>
      <c r="D45" s="52">
        <v>30000</v>
      </c>
      <c r="E45" s="51">
        <v>22675</v>
      </c>
      <c r="F45" s="30">
        <v>18900000</v>
      </c>
      <c r="G45" s="31">
        <f t="shared" si="1"/>
        <v>3780000</v>
      </c>
      <c r="H45" s="31">
        <f t="shared" si="2"/>
        <v>5670000</v>
      </c>
      <c r="I45" s="31">
        <f t="shared" si="3"/>
        <v>5670000</v>
      </c>
      <c r="J45" s="31">
        <f t="shared" si="4"/>
        <v>3780000</v>
      </c>
      <c r="K45" s="32" t="s">
        <v>111</v>
      </c>
      <c r="L45" s="72" t="s">
        <v>328</v>
      </c>
      <c r="M45" s="78" t="s">
        <v>329</v>
      </c>
      <c r="N45" s="28" t="s">
        <v>500</v>
      </c>
      <c r="P45" s="28">
        <v>630</v>
      </c>
    </row>
    <row r="46" spans="1:276" s="28" customFormat="1" ht="27.95" customHeight="1" x14ac:dyDescent="0.15">
      <c r="A46" s="69" t="s">
        <v>37</v>
      </c>
      <c r="B46" s="47" t="s">
        <v>366</v>
      </c>
      <c r="C46" s="35" t="s">
        <v>367</v>
      </c>
      <c r="D46" s="52">
        <v>70000</v>
      </c>
      <c r="E46" s="51">
        <v>24420</v>
      </c>
      <c r="F46" s="36">
        <v>20000000</v>
      </c>
      <c r="G46" s="31">
        <f t="shared" si="1"/>
        <v>4000000</v>
      </c>
      <c r="H46" s="31">
        <f t="shared" si="2"/>
        <v>6000000</v>
      </c>
      <c r="I46" s="31">
        <f t="shared" si="3"/>
        <v>6000000</v>
      </c>
      <c r="J46" s="31">
        <f t="shared" si="4"/>
        <v>4000000</v>
      </c>
      <c r="K46" s="32" t="s">
        <v>111</v>
      </c>
      <c r="L46" s="72" t="s">
        <v>328</v>
      </c>
      <c r="M46" s="78" t="s">
        <v>329</v>
      </c>
      <c r="N46" s="28" t="s">
        <v>498</v>
      </c>
    </row>
    <row r="47" spans="1:276" s="28" customFormat="1" ht="27.95" customHeight="1" x14ac:dyDescent="0.15">
      <c r="A47" s="69" t="s">
        <v>37</v>
      </c>
      <c r="B47" s="47" t="s">
        <v>169</v>
      </c>
      <c r="C47" s="33" t="s">
        <v>170</v>
      </c>
      <c r="D47" s="52">
        <v>40000</v>
      </c>
      <c r="E47" s="51">
        <v>24420</v>
      </c>
      <c r="F47" s="36">
        <v>20000000</v>
      </c>
      <c r="G47" s="31">
        <f t="shared" si="1"/>
        <v>4000000</v>
      </c>
      <c r="H47" s="31">
        <f t="shared" si="2"/>
        <v>6000000</v>
      </c>
      <c r="I47" s="31">
        <f t="shared" si="3"/>
        <v>6000000</v>
      </c>
      <c r="J47" s="31">
        <f t="shared" si="4"/>
        <v>4000000</v>
      </c>
      <c r="K47" s="32" t="s">
        <v>111</v>
      </c>
      <c r="L47" s="72" t="s">
        <v>328</v>
      </c>
      <c r="M47" s="78" t="s">
        <v>329</v>
      </c>
      <c r="N47" s="28" t="s">
        <v>498</v>
      </c>
    </row>
    <row r="48" spans="1:276" s="28" customFormat="1" ht="27.95" customHeight="1" x14ac:dyDescent="0.15">
      <c r="A48" s="69" t="s">
        <v>37</v>
      </c>
      <c r="B48" s="47" t="s">
        <v>368</v>
      </c>
      <c r="C48" s="35" t="s">
        <v>369</v>
      </c>
      <c r="D48" s="52">
        <v>70000</v>
      </c>
      <c r="E48" s="51">
        <v>24420</v>
      </c>
      <c r="F48" s="36">
        <v>20000000</v>
      </c>
      <c r="G48" s="31">
        <f t="shared" si="1"/>
        <v>4000000</v>
      </c>
      <c r="H48" s="31">
        <f t="shared" si="2"/>
        <v>6000000</v>
      </c>
      <c r="I48" s="31">
        <f t="shared" si="3"/>
        <v>6000000</v>
      </c>
      <c r="J48" s="31">
        <f t="shared" si="4"/>
        <v>4000000</v>
      </c>
      <c r="K48" s="32" t="s">
        <v>111</v>
      </c>
      <c r="L48" s="72" t="s">
        <v>328</v>
      </c>
      <c r="M48" s="78" t="s">
        <v>329</v>
      </c>
      <c r="N48" s="28" t="s">
        <v>498</v>
      </c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  <c r="AH48" s="21"/>
      <c r="AI48" s="21"/>
      <c r="AJ48" s="21"/>
      <c r="AK48" s="21"/>
      <c r="AL48" s="21"/>
      <c r="AM48" s="21"/>
      <c r="AN48" s="21"/>
      <c r="AO48" s="21"/>
      <c r="AP48" s="21"/>
      <c r="AQ48" s="21"/>
      <c r="AR48" s="21"/>
      <c r="AS48" s="21"/>
      <c r="AT48" s="21"/>
      <c r="AU48" s="21"/>
      <c r="AV48" s="21"/>
      <c r="AW48" s="21"/>
      <c r="AX48" s="21"/>
      <c r="AY48" s="21"/>
      <c r="AZ48" s="21"/>
      <c r="BA48" s="21"/>
      <c r="BB48" s="21"/>
      <c r="BC48" s="21"/>
      <c r="BD48" s="21"/>
      <c r="BE48" s="21"/>
      <c r="BF48" s="21"/>
      <c r="BG48" s="21"/>
      <c r="BH48" s="21"/>
      <c r="BI48" s="21"/>
      <c r="BJ48" s="21"/>
      <c r="BK48" s="21"/>
      <c r="BL48" s="21"/>
      <c r="BM48" s="21"/>
      <c r="BN48" s="21"/>
      <c r="BO48" s="21"/>
      <c r="BP48" s="21"/>
      <c r="BQ48" s="21"/>
      <c r="BR48" s="21"/>
      <c r="BS48" s="21"/>
      <c r="BT48" s="21"/>
      <c r="BU48" s="21"/>
      <c r="BV48" s="21"/>
      <c r="BW48" s="21"/>
      <c r="BX48" s="21"/>
      <c r="BY48" s="21"/>
      <c r="BZ48" s="21"/>
      <c r="CA48" s="21"/>
      <c r="CB48" s="21"/>
      <c r="CC48" s="21"/>
      <c r="CD48" s="21"/>
      <c r="CE48" s="21"/>
      <c r="CF48" s="21"/>
      <c r="CG48" s="21"/>
      <c r="CH48" s="21"/>
      <c r="CI48" s="21"/>
      <c r="CJ48" s="21"/>
      <c r="CK48" s="21"/>
      <c r="CL48" s="21"/>
      <c r="CM48" s="21"/>
      <c r="CN48" s="21"/>
      <c r="CO48" s="21"/>
      <c r="CP48" s="22"/>
      <c r="CQ48" s="22"/>
      <c r="CR48" s="22"/>
      <c r="CS48" s="22"/>
      <c r="CT48" s="22"/>
      <c r="CU48" s="22"/>
      <c r="CV48" s="22"/>
      <c r="CW48" s="22"/>
      <c r="CX48" s="22"/>
      <c r="CY48" s="22"/>
      <c r="CZ48" s="22"/>
      <c r="DA48" s="22"/>
      <c r="DB48" s="22"/>
      <c r="DC48" s="22"/>
      <c r="DD48" s="22"/>
      <c r="DE48" s="22"/>
      <c r="DF48" s="22"/>
      <c r="DG48" s="22"/>
      <c r="DH48" s="22"/>
      <c r="DI48" s="22"/>
      <c r="DJ48" s="22"/>
      <c r="DK48" s="22"/>
      <c r="DL48" s="22"/>
      <c r="DM48" s="22"/>
      <c r="DN48" s="22"/>
      <c r="DO48" s="22"/>
      <c r="DP48" s="22"/>
      <c r="DQ48" s="22"/>
      <c r="DR48" s="22"/>
      <c r="DS48" s="22"/>
      <c r="DT48" s="22"/>
      <c r="DU48" s="22"/>
      <c r="DV48" s="22"/>
      <c r="DW48" s="22"/>
      <c r="DX48" s="22"/>
      <c r="DY48" s="22"/>
      <c r="DZ48" s="22"/>
      <c r="EA48" s="22"/>
      <c r="EB48" s="22"/>
      <c r="EC48" s="22"/>
      <c r="ED48" s="22"/>
      <c r="EE48" s="22"/>
      <c r="EF48" s="22"/>
      <c r="EG48" s="22"/>
      <c r="EH48" s="22"/>
      <c r="EI48" s="22"/>
      <c r="EJ48" s="22"/>
      <c r="EK48" s="22"/>
      <c r="EL48" s="22"/>
      <c r="EM48" s="22"/>
      <c r="EN48" s="22"/>
      <c r="EO48" s="22"/>
      <c r="EP48" s="22"/>
      <c r="EQ48" s="22"/>
      <c r="ER48" s="22"/>
      <c r="ES48" s="22"/>
      <c r="ET48" s="22"/>
      <c r="EU48" s="22"/>
      <c r="EV48" s="22"/>
      <c r="EW48" s="22"/>
      <c r="EX48" s="22"/>
      <c r="EY48" s="22"/>
      <c r="EZ48" s="22"/>
      <c r="FA48" s="22"/>
      <c r="FB48" s="22"/>
      <c r="FC48" s="22"/>
      <c r="FD48" s="22"/>
      <c r="FE48" s="22"/>
      <c r="FF48" s="22"/>
      <c r="FG48" s="22"/>
      <c r="FH48" s="22"/>
      <c r="FI48" s="22"/>
      <c r="FJ48" s="22"/>
      <c r="FK48" s="22"/>
      <c r="FL48" s="22"/>
      <c r="FM48" s="22"/>
      <c r="FN48" s="22"/>
      <c r="FO48" s="22"/>
      <c r="FP48" s="22"/>
      <c r="FQ48" s="22"/>
      <c r="FR48" s="22"/>
      <c r="FS48" s="22"/>
      <c r="FT48" s="22"/>
      <c r="FU48" s="22"/>
      <c r="FV48" s="22"/>
      <c r="FW48" s="22"/>
      <c r="FX48" s="22"/>
      <c r="FY48" s="22"/>
      <c r="FZ48" s="22"/>
      <c r="GA48" s="22"/>
      <c r="GB48" s="22"/>
      <c r="GC48" s="22"/>
      <c r="GD48" s="22"/>
      <c r="GE48" s="22"/>
      <c r="GF48" s="22"/>
      <c r="GG48" s="22"/>
      <c r="GH48" s="22"/>
      <c r="GI48" s="22"/>
      <c r="GJ48" s="22"/>
      <c r="GK48" s="22"/>
      <c r="GL48" s="22"/>
      <c r="GM48" s="22"/>
      <c r="GN48" s="22"/>
      <c r="GO48" s="22"/>
      <c r="GP48" s="22"/>
      <c r="GQ48" s="22"/>
      <c r="GR48" s="22"/>
      <c r="GS48" s="22"/>
      <c r="GT48" s="22"/>
      <c r="GU48" s="22"/>
      <c r="GV48" s="22"/>
      <c r="GW48" s="22"/>
      <c r="GX48" s="22"/>
      <c r="GY48" s="22"/>
      <c r="GZ48" s="22"/>
      <c r="HA48" s="22"/>
      <c r="HB48" s="22"/>
      <c r="HC48" s="22"/>
      <c r="HD48" s="22"/>
      <c r="HE48" s="22"/>
      <c r="HF48" s="22"/>
      <c r="HG48" s="22"/>
      <c r="HH48" s="22"/>
      <c r="HI48" s="22"/>
      <c r="HJ48" s="22"/>
      <c r="HK48" s="22"/>
      <c r="HL48" s="22"/>
      <c r="HM48" s="22"/>
      <c r="HN48" s="22"/>
      <c r="HO48" s="22"/>
      <c r="HP48" s="22"/>
      <c r="HQ48" s="22"/>
      <c r="HR48" s="22"/>
      <c r="HS48" s="22"/>
      <c r="HT48" s="22"/>
      <c r="HU48" s="22"/>
      <c r="HV48" s="22"/>
      <c r="HW48" s="22"/>
      <c r="HX48" s="22"/>
      <c r="HY48" s="22"/>
      <c r="HZ48" s="22"/>
      <c r="IA48" s="22"/>
      <c r="IB48" s="22"/>
      <c r="IC48" s="22"/>
      <c r="ID48" s="22"/>
      <c r="IE48" s="22"/>
      <c r="IF48" s="22"/>
      <c r="IG48" s="22"/>
      <c r="IH48" s="22"/>
      <c r="II48" s="22"/>
      <c r="IJ48" s="22"/>
      <c r="IK48" s="22"/>
      <c r="IL48" s="22"/>
      <c r="IM48" s="22"/>
      <c r="IN48" s="22"/>
      <c r="IO48" s="22"/>
      <c r="IP48" s="22"/>
      <c r="IQ48" s="22"/>
      <c r="IR48" s="22"/>
      <c r="IS48" s="22"/>
      <c r="IT48" s="22"/>
      <c r="IU48" s="22"/>
      <c r="IV48" s="22"/>
      <c r="IW48" s="22"/>
      <c r="IX48" s="22"/>
      <c r="IY48" s="22"/>
      <c r="IZ48" s="22"/>
      <c r="JA48" s="22"/>
      <c r="JB48" s="22"/>
      <c r="JC48" s="22"/>
      <c r="JD48" s="22"/>
      <c r="JE48" s="22"/>
      <c r="JF48" s="22"/>
      <c r="JG48" s="22"/>
      <c r="JH48" s="22"/>
      <c r="JI48" s="22"/>
      <c r="JJ48" s="22"/>
      <c r="JK48" s="22"/>
      <c r="JL48" s="22"/>
      <c r="JM48" s="22"/>
      <c r="JN48" s="22"/>
      <c r="JO48" s="22"/>
      <c r="JP48" s="22"/>
    </row>
    <row r="49" spans="1:16" s="28" customFormat="1" ht="27.95" customHeight="1" x14ac:dyDescent="0.15">
      <c r="A49" s="69" t="s">
        <v>37</v>
      </c>
      <c r="B49" s="45" t="s">
        <v>370</v>
      </c>
      <c r="C49" s="29" t="s">
        <v>108</v>
      </c>
      <c r="D49" s="51">
        <v>45000</v>
      </c>
      <c r="E49" s="51">
        <v>24420</v>
      </c>
      <c r="F49" s="30">
        <v>20000000</v>
      </c>
      <c r="G49" s="31">
        <f t="shared" si="1"/>
        <v>4000000</v>
      </c>
      <c r="H49" s="31">
        <f t="shared" si="2"/>
        <v>6000000</v>
      </c>
      <c r="I49" s="31">
        <f t="shared" si="3"/>
        <v>6000000</v>
      </c>
      <c r="J49" s="31">
        <f t="shared" si="4"/>
        <v>4000000</v>
      </c>
      <c r="K49" s="32" t="s">
        <v>111</v>
      </c>
      <c r="L49" s="72" t="s">
        <v>328</v>
      </c>
      <c r="M49" s="78" t="s">
        <v>329</v>
      </c>
      <c r="N49" s="28" t="s">
        <v>498</v>
      </c>
    </row>
    <row r="50" spans="1:16" s="28" customFormat="1" ht="27.95" customHeight="1" x14ac:dyDescent="0.15">
      <c r="A50" s="69" t="s">
        <v>37</v>
      </c>
      <c r="B50" s="173" t="s">
        <v>371</v>
      </c>
      <c r="C50" s="60" t="s">
        <v>57</v>
      </c>
      <c r="D50" s="172">
        <v>30000</v>
      </c>
      <c r="E50" s="172">
        <v>24420</v>
      </c>
      <c r="F50" s="174">
        <v>20000000</v>
      </c>
      <c r="G50" s="31">
        <f t="shared" si="1"/>
        <v>4000000</v>
      </c>
      <c r="H50" s="31">
        <f t="shared" si="2"/>
        <v>6000000</v>
      </c>
      <c r="I50" s="31">
        <f t="shared" si="3"/>
        <v>6000000</v>
      </c>
      <c r="J50" s="31">
        <f t="shared" si="4"/>
        <v>4000000</v>
      </c>
      <c r="K50" s="32" t="s">
        <v>111</v>
      </c>
      <c r="L50" s="72" t="s">
        <v>328</v>
      </c>
      <c r="M50" s="78" t="s">
        <v>329</v>
      </c>
      <c r="N50" s="28" t="s">
        <v>499</v>
      </c>
    </row>
    <row r="51" spans="1:16" s="28" customFormat="1" ht="27.95" customHeight="1" x14ac:dyDescent="0.15">
      <c r="A51" s="69" t="s">
        <v>37</v>
      </c>
      <c r="B51" s="48" t="s">
        <v>176</v>
      </c>
      <c r="C51" s="35" t="s">
        <v>177</v>
      </c>
      <c r="D51" s="52">
        <v>20000</v>
      </c>
      <c r="E51" s="51">
        <v>20000</v>
      </c>
      <c r="F51" s="14">
        <v>16380000</v>
      </c>
      <c r="G51" s="31">
        <f t="shared" si="1"/>
        <v>3276000</v>
      </c>
      <c r="H51" s="31">
        <f t="shared" si="2"/>
        <v>4914000</v>
      </c>
      <c r="I51" s="31">
        <f t="shared" si="3"/>
        <v>4914000</v>
      </c>
      <c r="J51" s="31">
        <f t="shared" si="4"/>
        <v>3276000</v>
      </c>
      <c r="K51" s="32" t="s">
        <v>111</v>
      </c>
      <c r="L51" s="72" t="s">
        <v>328</v>
      </c>
      <c r="M51" s="78" t="s">
        <v>329</v>
      </c>
      <c r="N51" s="28" t="s">
        <v>499</v>
      </c>
    </row>
    <row r="52" spans="1:16" s="28" customFormat="1" ht="27.95" customHeight="1" x14ac:dyDescent="0.15">
      <c r="A52" s="69" t="s">
        <v>37</v>
      </c>
      <c r="B52" s="42" t="s">
        <v>341</v>
      </c>
      <c r="C52" s="41" t="s">
        <v>347</v>
      </c>
      <c r="D52" s="63">
        <v>110000</v>
      </c>
      <c r="E52" s="51">
        <v>24420</v>
      </c>
      <c r="F52" s="43">
        <v>20000000</v>
      </c>
      <c r="G52" s="31">
        <f t="shared" si="1"/>
        <v>4000000</v>
      </c>
      <c r="H52" s="31">
        <f t="shared" si="2"/>
        <v>6000000</v>
      </c>
      <c r="I52" s="31">
        <f t="shared" si="3"/>
        <v>6000000</v>
      </c>
      <c r="J52" s="31">
        <f t="shared" si="4"/>
        <v>4000000</v>
      </c>
      <c r="K52" s="32" t="s">
        <v>111</v>
      </c>
      <c r="L52" s="72" t="s">
        <v>328</v>
      </c>
      <c r="M52" s="78" t="s">
        <v>329</v>
      </c>
      <c r="N52" s="28" t="s">
        <v>499</v>
      </c>
    </row>
    <row r="53" spans="1:16" s="28" customFormat="1" ht="27.95" customHeight="1" x14ac:dyDescent="0.15">
      <c r="A53" s="69" t="s">
        <v>37</v>
      </c>
      <c r="B53" s="110" t="s">
        <v>344</v>
      </c>
      <c r="C53" s="12" t="s">
        <v>105</v>
      </c>
      <c r="D53" s="53">
        <v>50000</v>
      </c>
      <c r="E53" s="51">
        <v>24420</v>
      </c>
      <c r="F53" s="38">
        <v>20000000</v>
      </c>
      <c r="G53" s="31">
        <f t="shared" si="1"/>
        <v>4000000</v>
      </c>
      <c r="H53" s="31">
        <f t="shared" si="2"/>
        <v>6000000</v>
      </c>
      <c r="I53" s="31">
        <f t="shared" si="3"/>
        <v>6000000</v>
      </c>
      <c r="J53" s="31">
        <f t="shared" si="4"/>
        <v>4000000</v>
      </c>
      <c r="K53" s="32" t="s">
        <v>111</v>
      </c>
      <c r="L53" s="72" t="s">
        <v>328</v>
      </c>
      <c r="M53" s="78" t="s">
        <v>329</v>
      </c>
      <c r="N53" s="28" t="s">
        <v>498</v>
      </c>
    </row>
    <row r="54" spans="1:16" s="28" customFormat="1" ht="27.95" customHeight="1" x14ac:dyDescent="0.15">
      <c r="A54" s="69" t="s">
        <v>37</v>
      </c>
      <c r="B54" s="110" t="s">
        <v>374</v>
      </c>
      <c r="C54" s="12" t="s">
        <v>375</v>
      </c>
      <c r="D54" s="53">
        <v>20000</v>
      </c>
      <c r="E54" s="172">
        <v>21164</v>
      </c>
      <c r="F54" s="38">
        <v>20000000</v>
      </c>
      <c r="G54" s="31">
        <f t="shared" si="1"/>
        <v>4000000</v>
      </c>
      <c r="H54" s="31">
        <f t="shared" si="2"/>
        <v>6000000</v>
      </c>
      <c r="I54" s="31">
        <f t="shared" si="3"/>
        <v>6000000</v>
      </c>
      <c r="J54" s="31">
        <f t="shared" si="4"/>
        <v>4000000</v>
      </c>
      <c r="K54" s="32" t="s">
        <v>111</v>
      </c>
      <c r="L54" s="72" t="s">
        <v>328</v>
      </c>
      <c r="M54" s="78" t="s">
        <v>329</v>
      </c>
      <c r="N54" s="28" t="s">
        <v>501</v>
      </c>
      <c r="P54" s="28">
        <v>945</v>
      </c>
    </row>
    <row r="55" spans="1:16" s="28" customFormat="1" ht="27.95" customHeight="1" x14ac:dyDescent="0.15">
      <c r="A55" s="69" t="s">
        <v>37</v>
      </c>
      <c r="B55" s="110" t="s">
        <v>184</v>
      </c>
      <c r="C55" s="12" t="s">
        <v>34</v>
      </c>
      <c r="D55" s="53">
        <v>30000</v>
      </c>
      <c r="E55" s="172">
        <v>24420</v>
      </c>
      <c r="F55" s="38">
        <v>20000000</v>
      </c>
      <c r="G55" s="31">
        <f t="shared" si="1"/>
        <v>4000000</v>
      </c>
      <c r="H55" s="31">
        <f t="shared" si="2"/>
        <v>6000000</v>
      </c>
      <c r="I55" s="31">
        <f t="shared" si="3"/>
        <v>6000000</v>
      </c>
      <c r="J55" s="31">
        <f t="shared" si="4"/>
        <v>4000000</v>
      </c>
      <c r="K55" s="32" t="s">
        <v>111</v>
      </c>
      <c r="L55" s="72" t="s">
        <v>328</v>
      </c>
      <c r="M55" s="78" t="s">
        <v>329</v>
      </c>
      <c r="N55" s="28" t="s">
        <v>499</v>
      </c>
    </row>
    <row r="56" spans="1:16" s="28" customFormat="1" ht="27.95" customHeight="1" x14ac:dyDescent="0.15">
      <c r="A56" s="69" t="s">
        <v>37</v>
      </c>
      <c r="B56" s="110" t="s">
        <v>376</v>
      </c>
      <c r="C56" s="12" t="s">
        <v>377</v>
      </c>
      <c r="D56" s="53">
        <v>150000</v>
      </c>
      <c r="E56" s="172">
        <v>24420</v>
      </c>
      <c r="F56" s="38">
        <v>20000000</v>
      </c>
      <c r="G56" s="31">
        <f t="shared" si="1"/>
        <v>4000000</v>
      </c>
      <c r="H56" s="31">
        <f t="shared" si="2"/>
        <v>6000000</v>
      </c>
      <c r="I56" s="31">
        <f t="shared" si="3"/>
        <v>6000000</v>
      </c>
      <c r="J56" s="31">
        <f t="shared" si="4"/>
        <v>4000000</v>
      </c>
      <c r="K56" s="32" t="s">
        <v>111</v>
      </c>
      <c r="L56" s="72" t="s">
        <v>328</v>
      </c>
      <c r="M56" s="78" t="s">
        <v>329</v>
      </c>
      <c r="N56" s="28" t="s">
        <v>499</v>
      </c>
    </row>
    <row r="57" spans="1:16" s="28" customFormat="1" ht="27.95" customHeight="1" x14ac:dyDescent="0.15">
      <c r="A57" s="69" t="s">
        <v>37</v>
      </c>
      <c r="B57" s="110" t="s">
        <v>378</v>
      </c>
      <c r="C57" s="12" t="s">
        <v>379</v>
      </c>
      <c r="D57" s="53">
        <v>80000</v>
      </c>
      <c r="E57" s="172">
        <v>24420</v>
      </c>
      <c r="F57" s="38">
        <v>20000000</v>
      </c>
      <c r="G57" s="31">
        <f t="shared" si="1"/>
        <v>4000000</v>
      </c>
      <c r="H57" s="31">
        <f t="shared" si="2"/>
        <v>6000000</v>
      </c>
      <c r="I57" s="31">
        <f t="shared" si="3"/>
        <v>6000000</v>
      </c>
      <c r="J57" s="31">
        <f t="shared" si="4"/>
        <v>4000000</v>
      </c>
      <c r="K57" s="32" t="s">
        <v>111</v>
      </c>
      <c r="L57" s="72" t="s">
        <v>328</v>
      </c>
      <c r="M57" s="78" t="s">
        <v>329</v>
      </c>
      <c r="N57" s="28" t="s">
        <v>499</v>
      </c>
    </row>
    <row r="58" spans="1:16" s="28" customFormat="1" ht="27.95" customHeight="1" x14ac:dyDescent="0.15">
      <c r="A58" s="69" t="s">
        <v>37</v>
      </c>
      <c r="B58" s="110" t="s">
        <v>178</v>
      </c>
      <c r="C58" s="12" t="s">
        <v>129</v>
      </c>
      <c r="D58" s="53">
        <v>50000</v>
      </c>
      <c r="E58" s="172">
        <v>24420</v>
      </c>
      <c r="F58" s="38">
        <v>20000000</v>
      </c>
      <c r="G58" s="31">
        <f t="shared" si="1"/>
        <v>4000000</v>
      </c>
      <c r="H58" s="31">
        <f t="shared" si="2"/>
        <v>6000000</v>
      </c>
      <c r="I58" s="31">
        <f t="shared" si="3"/>
        <v>6000000</v>
      </c>
      <c r="J58" s="31">
        <f t="shared" si="4"/>
        <v>4000000</v>
      </c>
      <c r="K58" s="32" t="s">
        <v>111</v>
      </c>
      <c r="L58" s="72" t="s">
        <v>328</v>
      </c>
      <c r="M58" s="78" t="s">
        <v>329</v>
      </c>
      <c r="N58" s="28" t="s">
        <v>499</v>
      </c>
    </row>
    <row r="59" spans="1:16" s="28" customFormat="1" ht="27.95" customHeight="1" x14ac:dyDescent="0.15">
      <c r="A59" s="69" t="s">
        <v>37</v>
      </c>
      <c r="B59" s="110" t="s">
        <v>165</v>
      </c>
      <c r="C59" s="12" t="s">
        <v>166</v>
      </c>
      <c r="D59" s="53">
        <v>20000</v>
      </c>
      <c r="E59" s="172">
        <v>20000</v>
      </c>
      <c r="F59" s="38">
        <v>16380000</v>
      </c>
      <c r="G59" s="31">
        <f t="shared" si="1"/>
        <v>3276000</v>
      </c>
      <c r="H59" s="31">
        <f t="shared" si="2"/>
        <v>4914000</v>
      </c>
      <c r="I59" s="31">
        <f t="shared" si="3"/>
        <v>4914000</v>
      </c>
      <c r="J59" s="31">
        <f t="shared" ref="J59:J83" si="5">F59*0.2</f>
        <v>3276000</v>
      </c>
      <c r="K59" s="32" t="s">
        <v>111</v>
      </c>
      <c r="L59" s="72" t="s">
        <v>328</v>
      </c>
      <c r="M59" s="78" t="s">
        <v>329</v>
      </c>
      <c r="N59" s="28" t="s">
        <v>499</v>
      </c>
    </row>
    <row r="60" spans="1:16" s="28" customFormat="1" ht="27.95" customHeight="1" x14ac:dyDescent="0.15">
      <c r="A60" s="69" t="s">
        <v>37</v>
      </c>
      <c r="B60" s="110" t="s">
        <v>380</v>
      </c>
      <c r="C60" s="12" t="s">
        <v>381</v>
      </c>
      <c r="D60" s="53">
        <v>35000</v>
      </c>
      <c r="E60" s="172">
        <v>17500</v>
      </c>
      <c r="F60" s="38">
        <v>14332500</v>
      </c>
      <c r="G60" s="31">
        <f t="shared" si="1"/>
        <v>2866500</v>
      </c>
      <c r="H60" s="31">
        <f t="shared" si="2"/>
        <v>4299750</v>
      </c>
      <c r="I60" s="31">
        <f t="shared" si="3"/>
        <v>4299750</v>
      </c>
      <c r="J60" s="31">
        <f t="shared" si="5"/>
        <v>2866500</v>
      </c>
      <c r="K60" s="32" t="s">
        <v>111</v>
      </c>
      <c r="L60" s="72" t="s">
        <v>328</v>
      </c>
      <c r="M60" s="78" t="s">
        <v>329</v>
      </c>
      <c r="N60" s="28" t="s">
        <v>499</v>
      </c>
    </row>
    <row r="61" spans="1:16" s="28" customFormat="1" ht="27.95" customHeight="1" x14ac:dyDescent="0.15">
      <c r="A61" s="69" t="s">
        <v>37</v>
      </c>
      <c r="B61" s="110" t="s">
        <v>382</v>
      </c>
      <c r="C61" s="12" t="s">
        <v>383</v>
      </c>
      <c r="D61" s="53">
        <v>40000</v>
      </c>
      <c r="E61" s="172">
        <v>24420</v>
      </c>
      <c r="F61" s="38">
        <v>20000000</v>
      </c>
      <c r="G61" s="31">
        <f t="shared" si="1"/>
        <v>4000000</v>
      </c>
      <c r="H61" s="31">
        <f t="shared" si="2"/>
        <v>6000000</v>
      </c>
      <c r="I61" s="31">
        <f t="shared" si="3"/>
        <v>6000000</v>
      </c>
      <c r="J61" s="31">
        <f t="shared" si="5"/>
        <v>4000000</v>
      </c>
      <c r="K61" s="32" t="s">
        <v>111</v>
      </c>
      <c r="L61" s="72" t="s">
        <v>328</v>
      </c>
      <c r="M61" s="78" t="s">
        <v>329</v>
      </c>
      <c r="N61" s="28" t="s">
        <v>499</v>
      </c>
    </row>
    <row r="62" spans="1:16" s="28" customFormat="1" ht="27.95" customHeight="1" x14ac:dyDescent="0.15">
      <c r="A62" s="69" t="s">
        <v>37</v>
      </c>
      <c r="B62" s="110" t="s">
        <v>366</v>
      </c>
      <c r="C62" s="12" t="s">
        <v>384</v>
      </c>
      <c r="D62" s="53">
        <v>70000</v>
      </c>
      <c r="E62" s="51">
        <v>24420</v>
      </c>
      <c r="F62" s="38">
        <v>20000000</v>
      </c>
      <c r="G62" s="31">
        <f t="shared" si="1"/>
        <v>4000000</v>
      </c>
      <c r="H62" s="31">
        <f t="shared" si="2"/>
        <v>6000000</v>
      </c>
      <c r="I62" s="31">
        <f t="shared" si="3"/>
        <v>6000000</v>
      </c>
      <c r="J62" s="31">
        <f t="shared" si="5"/>
        <v>4000000</v>
      </c>
      <c r="K62" s="32" t="s">
        <v>111</v>
      </c>
      <c r="L62" s="72" t="s">
        <v>328</v>
      </c>
      <c r="M62" s="78" t="s">
        <v>329</v>
      </c>
      <c r="N62" s="28" t="s">
        <v>499</v>
      </c>
    </row>
    <row r="63" spans="1:16" s="28" customFormat="1" ht="27.95" customHeight="1" x14ac:dyDescent="0.15">
      <c r="A63" s="69" t="s">
        <v>37</v>
      </c>
      <c r="B63" s="110" t="s">
        <v>385</v>
      </c>
      <c r="C63" s="12" t="s">
        <v>386</v>
      </c>
      <c r="D63" s="53">
        <v>70000</v>
      </c>
      <c r="E63" s="51">
        <v>24420</v>
      </c>
      <c r="F63" s="38">
        <v>20000000</v>
      </c>
      <c r="G63" s="31">
        <f t="shared" si="1"/>
        <v>4000000</v>
      </c>
      <c r="H63" s="31">
        <f t="shared" si="2"/>
        <v>6000000</v>
      </c>
      <c r="I63" s="31">
        <f t="shared" si="3"/>
        <v>6000000</v>
      </c>
      <c r="J63" s="31">
        <f t="shared" si="5"/>
        <v>4000000</v>
      </c>
      <c r="K63" s="32" t="s">
        <v>111</v>
      </c>
      <c r="L63" s="72" t="s">
        <v>328</v>
      </c>
      <c r="M63" s="78" t="s">
        <v>329</v>
      </c>
      <c r="N63" s="28" t="s">
        <v>499</v>
      </c>
    </row>
    <row r="64" spans="1:16" s="28" customFormat="1" ht="27.95" customHeight="1" x14ac:dyDescent="0.15">
      <c r="A64" s="69" t="s">
        <v>37</v>
      </c>
      <c r="B64" s="110" t="s">
        <v>179</v>
      </c>
      <c r="C64" s="12" t="s">
        <v>180</v>
      </c>
      <c r="D64" s="53">
        <v>22000</v>
      </c>
      <c r="E64" s="51">
        <v>21165</v>
      </c>
      <c r="F64" s="38">
        <v>20000000</v>
      </c>
      <c r="G64" s="31">
        <f t="shared" si="1"/>
        <v>4000000</v>
      </c>
      <c r="H64" s="31">
        <f t="shared" si="2"/>
        <v>6000000</v>
      </c>
      <c r="I64" s="31">
        <f t="shared" si="3"/>
        <v>6000000</v>
      </c>
      <c r="J64" s="31">
        <f t="shared" si="5"/>
        <v>4000000</v>
      </c>
      <c r="K64" s="32" t="s">
        <v>111</v>
      </c>
      <c r="L64" s="72" t="s">
        <v>328</v>
      </c>
      <c r="M64" s="78" t="s">
        <v>329</v>
      </c>
      <c r="N64" s="28" t="s">
        <v>478</v>
      </c>
    </row>
    <row r="65" spans="1:276" s="28" customFormat="1" ht="27.95" customHeight="1" x14ac:dyDescent="0.15">
      <c r="A65" s="69" t="s">
        <v>37</v>
      </c>
      <c r="B65" s="110" t="s">
        <v>182</v>
      </c>
      <c r="C65" s="12" t="s">
        <v>183</v>
      </c>
      <c r="D65" s="53">
        <v>40000</v>
      </c>
      <c r="E65" s="51">
        <v>24420</v>
      </c>
      <c r="F65" s="38">
        <v>20000000</v>
      </c>
      <c r="G65" s="31">
        <f t="shared" si="1"/>
        <v>4000000</v>
      </c>
      <c r="H65" s="31">
        <f t="shared" si="2"/>
        <v>6000000</v>
      </c>
      <c r="I65" s="31">
        <f t="shared" si="3"/>
        <v>6000000</v>
      </c>
      <c r="J65" s="31">
        <f t="shared" si="5"/>
        <v>4000000</v>
      </c>
      <c r="K65" s="32" t="s">
        <v>111</v>
      </c>
      <c r="L65" s="72" t="s">
        <v>328</v>
      </c>
      <c r="M65" s="78" t="s">
        <v>329</v>
      </c>
      <c r="N65" s="28" t="s">
        <v>499</v>
      </c>
    </row>
    <row r="66" spans="1:276" s="28" customFormat="1" ht="27.95" customHeight="1" x14ac:dyDescent="0.15">
      <c r="A66" s="69" t="s">
        <v>37</v>
      </c>
      <c r="B66" s="110" t="s">
        <v>185</v>
      </c>
      <c r="C66" s="12" t="s">
        <v>186</v>
      </c>
      <c r="D66" s="53">
        <v>20000</v>
      </c>
      <c r="E66" s="51">
        <v>20000</v>
      </c>
      <c r="F66" s="38">
        <v>16380000</v>
      </c>
      <c r="G66" s="31">
        <f t="shared" si="1"/>
        <v>3276000</v>
      </c>
      <c r="H66" s="31">
        <f t="shared" si="2"/>
        <v>4914000</v>
      </c>
      <c r="I66" s="31">
        <f t="shared" si="3"/>
        <v>4914000</v>
      </c>
      <c r="J66" s="31">
        <f t="shared" si="5"/>
        <v>3276000</v>
      </c>
      <c r="K66" s="32" t="s">
        <v>111</v>
      </c>
      <c r="L66" s="72" t="s">
        <v>328</v>
      </c>
      <c r="M66" s="78" t="s">
        <v>329</v>
      </c>
      <c r="N66" s="28" t="s">
        <v>499</v>
      </c>
    </row>
    <row r="67" spans="1:276" s="28" customFormat="1" ht="27.95" customHeight="1" x14ac:dyDescent="0.15">
      <c r="A67" s="69" t="s">
        <v>37</v>
      </c>
      <c r="B67" s="110" t="s">
        <v>387</v>
      </c>
      <c r="C67" s="12" t="s">
        <v>56</v>
      </c>
      <c r="D67" s="53">
        <v>60000</v>
      </c>
      <c r="E67" s="51">
        <v>24420</v>
      </c>
      <c r="F67" s="38">
        <v>20000000</v>
      </c>
      <c r="G67" s="31">
        <f t="shared" si="1"/>
        <v>4000000</v>
      </c>
      <c r="H67" s="31">
        <f t="shared" si="2"/>
        <v>6000000</v>
      </c>
      <c r="I67" s="31">
        <f t="shared" si="3"/>
        <v>6000000</v>
      </c>
      <c r="J67" s="31">
        <f t="shared" si="5"/>
        <v>4000000</v>
      </c>
      <c r="K67" s="32" t="s">
        <v>111</v>
      </c>
      <c r="L67" s="72" t="s">
        <v>328</v>
      </c>
      <c r="M67" s="78" t="s">
        <v>329</v>
      </c>
      <c r="N67" s="28" t="s">
        <v>499</v>
      </c>
    </row>
    <row r="68" spans="1:276" s="28" customFormat="1" ht="27.95" customHeight="1" x14ac:dyDescent="0.15">
      <c r="A68" s="69" t="s">
        <v>37</v>
      </c>
      <c r="B68" s="110" t="s">
        <v>388</v>
      </c>
      <c r="C68" s="12" t="s">
        <v>389</v>
      </c>
      <c r="D68" s="53">
        <v>125000</v>
      </c>
      <c r="E68" s="51">
        <v>24420</v>
      </c>
      <c r="F68" s="38">
        <v>20000000</v>
      </c>
      <c r="G68" s="31">
        <f t="shared" si="1"/>
        <v>4000000</v>
      </c>
      <c r="H68" s="31">
        <f t="shared" si="2"/>
        <v>6000000</v>
      </c>
      <c r="I68" s="31">
        <f t="shared" si="3"/>
        <v>6000000</v>
      </c>
      <c r="J68" s="31">
        <f t="shared" si="5"/>
        <v>4000000</v>
      </c>
      <c r="K68" s="32" t="s">
        <v>111</v>
      </c>
      <c r="L68" s="72" t="s">
        <v>328</v>
      </c>
      <c r="M68" s="78" t="s">
        <v>329</v>
      </c>
      <c r="N68" s="28" t="s">
        <v>499</v>
      </c>
    </row>
    <row r="69" spans="1:276" s="28" customFormat="1" ht="27.95" customHeight="1" x14ac:dyDescent="0.15">
      <c r="A69" s="69" t="s">
        <v>37</v>
      </c>
      <c r="B69" s="110" t="s">
        <v>366</v>
      </c>
      <c r="C69" s="12" t="s">
        <v>390</v>
      </c>
      <c r="D69" s="53">
        <v>70000</v>
      </c>
      <c r="E69" s="51">
        <v>24420</v>
      </c>
      <c r="F69" s="38">
        <v>20000000</v>
      </c>
      <c r="G69" s="31">
        <f t="shared" si="1"/>
        <v>4000000</v>
      </c>
      <c r="H69" s="31">
        <f t="shared" si="2"/>
        <v>6000000</v>
      </c>
      <c r="I69" s="31">
        <f t="shared" si="3"/>
        <v>6000000</v>
      </c>
      <c r="J69" s="31">
        <f t="shared" si="5"/>
        <v>4000000</v>
      </c>
      <c r="K69" s="32" t="s">
        <v>111</v>
      </c>
      <c r="L69" s="72" t="s">
        <v>328</v>
      </c>
      <c r="M69" s="78" t="s">
        <v>329</v>
      </c>
      <c r="N69" s="28" t="s">
        <v>499</v>
      </c>
    </row>
    <row r="70" spans="1:276" s="28" customFormat="1" ht="27.95" customHeight="1" x14ac:dyDescent="0.15">
      <c r="A70" s="69" t="s">
        <v>37</v>
      </c>
      <c r="B70" s="110" t="s">
        <v>156</v>
      </c>
      <c r="C70" s="12" t="s">
        <v>157</v>
      </c>
      <c r="D70" s="53">
        <v>30000</v>
      </c>
      <c r="E70" s="51">
        <v>24420</v>
      </c>
      <c r="F70" s="38">
        <v>20000000</v>
      </c>
      <c r="G70" s="31">
        <f t="shared" si="1"/>
        <v>4000000</v>
      </c>
      <c r="H70" s="31">
        <f t="shared" si="2"/>
        <v>6000000</v>
      </c>
      <c r="I70" s="31">
        <f t="shared" si="3"/>
        <v>6000000</v>
      </c>
      <c r="J70" s="31">
        <f t="shared" si="5"/>
        <v>4000000</v>
      </c>
      <c r="K70" s="32" t="s">
        <v>111</v>
      </c>
      <c r="L70" s="72" t="s">
        <v>328</v>
      </c>
      <c r="M70" s="78" t="s">
        <v>329</v>
      </c>
      <c r="N70" s="28" t="s">
        <v>499</v>
      </c>
    </row>
    <row r="71" spans="1:276" s="86" customFormat="1" ht="27.95" customHeight="1" x14ac:dyDescent="0.15">
      <c r="A71" s="69" t="s">
        <v>37</v>
      </c>
      <c r="B71" s="110" t="s">
        <v>391</v>
      </c>
      <c r="C71" s="12" t="s">
        <v>392</v>
      </c>
      <c r="D71" s="53">
        <v>70000</v>
      </c>
      <c r="E71" s="51">
        <v>24420</v>
      </c>
      <c r="F71" s="38">
        <v>20000000</v>
      </c>
      <c r="G71" s="31">
        <f t="shared" si="1"/>
        <v>4000000</v>
      </c>
      <c r="H71" s="31">
        <f t="shared" si="2"/>
        <v>6000000</v>
      </c>
      <c r="I71" s="31">
        <f t="shared" si="3"/>
        <v>6000000</v>
      </c>
      <c r="J71" s="31">
        <f t="shared" si="5"/>
        <v>4000000</v>
      </c>
      <c r="K71" s="32" t="s">
        <v>111</v>
      </c>
      <c r="L71" s="72" t="s">
        <v>328</v>
      </c>
      <c r="M71" s="78" t="s">
        <v>329</v>
      </c>
      <c r="N71" s="28" t="s">
        <v>499</v>
      </c>
      <c r="O71" s="28"/>
      <c r="P71" s="28"/>
      <c r="Q71" s="28"/>
      <c r="R71" s="28"/>
      <c r="S71" s="28"/>
      <c r="T71" s="28"/>
      <c r="U71" s="28"/>
      <c r="V71" s="28"/>
      <c r="W71" s="28"/>
      <c r="X71" s="28"/>
      <c r="Y71" s="28"/>
      <c r="Z71" s="28"/>
      <c r="AA71" s="28"/>
      <c r="AB71" s="28"/>
      <c r="AC71" s="28"/>
      <c r="AD71" s="28"/>
      <c r="AE71" s="28"/>
      <c r="AF71" s="28"/>
      <c r="AG71" s="28"/>
      <c r="AH71" s="28"/>
      <c r="AI71" s="28"/>
      <c r="AJ71" s="28"/>
      <c r="AK71" s="28"/>
      <c r="AL71" s="28"/>
      <c r="AM71" s="28"/>
      <c r="AN71" s="28"/>
      <c r="AO71" s="28"/>
      <c r="AP71" s="28"/>
      <c r="AQ71" s="28"/>
      <c r="AR71" s="28"/>
      <c r="AS71" s="28"/>
      <c r="AT71" s="28"/>
      <c r="AU71" s="28"/>
      <c r="AV71" s="28"/>
      <c r="AW71" s="28"/>
      <c r="AX71" s="28"/>
      <c r="AY71" s="28"/>
      <c r="AZ71" s="28"/>
      <c r="BA71" s="28"/>
      <c r="BB71" s="28"/>
      <c r="BC71" s="28"/>
      <c r="BD71" s="28"/>
      <c r="BE71" s="28"/>
      <c r="BF71" s="28"/>
      <c r="BG71" s="28"/>
      <c r="BH71" s="28"/>
      <c r="BI71" s="28"/>
      <c r="BJ71" s="28"/>
      <c r="BK71" s="28"/>
      <c r="BL71" s="28"/>
      <c r="BM71" s="28"/>
      <c r="BN71" s="28"/>
      <c r="BO71" s="28"/>
      <c r="BP71" s="28"/>
      <c r="BQ71" s="28"/>
      <c r="BR71" s="28"/>
      <c r="BS71" s="28"/>
      <c r="BT71" s="28"/>
      <c r="BU71" s="28"/>
      <c r="BV71" s="28"/>
      <c r="BW71" s="28"/>
      <c r="BX71" s="28"/>
      <c r="BY71" s="28"/>
      <c r="BZ71" s="28"/>
      <c r="CA71" s="28"/>
      <c r="CB71" s="28"/>
      <c r="CC71" s="28"/>
      <c r="CD71" s="28"/>
      <c r="CE71" s="28"/>
      <c r="CF71" s="28"/>
      <c r="CG71" s="28"/>
      <c r="CH71" s="28"/>
      <c r="CI71" s="28"/>
      <c r="CJ71" s="28"/>
      <c r="CK71" s="28"/>
      <c r="CL71" s="28"/>
      <c r="CM71" s="28"/>
      <c r="CN71" s="28"/>
      <c r="CO71" s="28"/>
      <c r="CP71" s="28"/>
      <c r="CQ71" s="28"/>
      <c r="CR71" s="28"/>
      <c r="CS71" s="28"/>
      <c r="CT71" s="28"/>
      <c r="CU71" s="28"/>
      <c r="CV71" s="28"/>
      <c r="CW71" s="28"/>
      <c r="CX71" s="28"/>
      <c r="CY71" s="28"/>
      <c r="CZ71" s="28"/>
      <c r="DA71" s="28"/>
      <c r="DB71" s="28"/>
      <c r="DC71" s="28"/>
      <c r="DD71" s="28"/>
      <c r="DE71" s="28"/>
      <c r="DF71" s="28"/>
      <c r="DG71" s="28"/>
      <c r="DH71" s="28"/>
      <c r="DI71" s="28"/>
      <c r="DJ71" s="28"/>
      <c r="DK71" s="28"/>
      <c r="DL71" s="28"/>
      <c r="DM71" s="28"/>
      <c r="DN71" s="28"/>
      <c r="DO71" s="28"/>
      <c r="DP71" s="28"/>
      <c r="DQ71" s="28"/>
      <c r="DR71" s="28"/>
      <c r="DS71" s="28"/>
      <c r="DT71" s="28"/>
      <c r="DU71" s="28"/>
      <c r="DV71" s="28"/>
      <c r="DW71" s="28"/>
      <c r="DX71" s="28"/>
      <c r="DY71" s="28"/>
      <c r="DZ71" s="28"/>
      <c r="EA71" s="28"/>
      <c r="EB71" s="28"/>
      <c r="EC71" s="28"/>
      <c r="ED71" s="28"/>
      <c r="EE71" s="28"/>
      <c r="EF71" s="28"/>
      <c r="EG71" s="28"/>
      <c r="EH71" s="28"/>
      <c r="EI71" s="28"/>
      <c r="EJ71" s="28"/>
      <c r="EK71" s="28"/>
      <c r="EL71" s="28"/>
      <c r="EM71" s="28"/>
      <c r="EN71" s="28"/>
      <c r="EO71" s="28"/>
      <c r="EP71" s="28"/>
      <c r="EQ71" s="28"/>
      <c r="ER71" s="28"/>
      <c r="ES71" s="28"/>
      <c r="ET71" s="28"/>
      <c r="EU71" s="28"/>
      <c r="EV71" s="28"/>
      <c r="EW71" s="28"/>
      <c r="EX71" s="28"/>
      <c r="EY71" s="28"/>
      <c r="EZ71" s="28"/>
      <c r="FA71" s="28"/>
      <c r="FB71" s="28"/>
      <c r="FC71" s="28"/>
      <c r="FD71" s="28"/>
      <c r="FE71" s="28"/>
      <c r="FF71" s="28"/>
      <c r="FG71" s="28"/>
      <c r="FH71" s="28"/>
      <c r="FI71" s="28"/>
      <c r="FJ71" s="28"/>
      <c r="FK71" s="28"/>
      <c r="FL71" s="28"/>
      <c r="FM71" s="28"/>
      <c r="FN71" s="28"/>
      <c r="FO71" s="28"/>
      <c r="FP71" s="28"/>
      <c r="FQ71" s="28"/>
      <c r="FR71" s="28"/>
      <c r="FS71" s="28"/>
      <c r="FT71" s="28"/>
      <c r="FU71" s="28"/>
      <c r="FV71" s="28"/>
      <c r="FW71" s="28"/>
      <c r="FX71" s="28"/>
      <c r="FY71" s="28"/>
      <c r="FZ71" s="28"/>
      <c r="GA71" s="28"/>
      <c r="GB71" s="28"/>
      <c r="GC71" s="28"/>
      <c r="GD71" s="28"/>
      <c r="GE71" s="28"/>
      <c r="GF71" s="28"/>
      <c r="GG71" s="28"/>
      <c r="GH71" s="28"/>
      <c r="GI71" s="28"/>
      <c r="GJ71" s="28"/>
      <c r="GK71" s="28"/>
      <c r="GL71" s="28"/>
      <c r="GM71" s="28"/>
      <c r="GN71" s="28"/>
      <c r="GO71" s="28"/>
      <c r="GP71" s="28"/>
      <c r="GQ71" s="28"/>
      <c r="GR71" s="28"/>
      <c r="GS71" s="28"/>
      <c r="GT71" s="28"/>
      <c r="GU71" s="28"/>
      <c r="GV71" s="28"/>
      <c r="GW71" s="28"/>
      <c r="GX71" s="28"/>
      <c r="GY71" s="28"/>
      <c r="GZ71" s="28"/>
      <c r="HA71" s="28"/>
      <c r="HB71" s="28"/>
      <c r="HC71" s="28"/>
      <c r="HD71" s="28"/>
      <c r="HE71" s="28"/>
      <c r="HF71" s="28"/>
      <c r="HG71" s="28"/>
      <c r="HH71" s="28"/>
      <c r="HI71" s="28"/>
      <c r="HJ71" s="28"/>
      <c r="HK71" s="28"/>
      <c r="HL71" s="28"/>
      <c r="HM71" s="28"/>
      <c r="HN71" s="28"/>
      <c r="HO71" s="28"/>
      <c r="HP71" s="28"/>
      <c r="HQ71" s="28"/>
      <c r="HR71" s="28"/>
      <c r="HS71" s="28"/>
      <c r="HT71" s="28"/>
      <c r="HU71" s="28"/>
      <c r="HV71" s="28"/>
      <c r="HW71" s="28"/>
      <c r="HX71" s="28"/>
      <c r="HY71" s="28"/>
      <c r="HZ71" s="28"/>
      <c r="IA71" s="28"/>
      <c r="IB71" s="28"/>
      <c r="IC71" s="28"/>
      <c r="ID71" s="28"/>
      <c r="IE71" s="28"/>
      <c r="IF71" s="28"/>
      <c r="IG71" s="28"/>
      <c r="IH71" s="28"/>
      <c r="II71" s="28"/>
      <c r="IJ71" s="28"/>
      <c r="IK71" s="28"/>
      <c r="IL71" s="28"/>
      <c r="IM71" s="28"/>
      <c r="IN71" s="28"/>
      <c r="IO71" s="28"/>
      <c r="IP71" s="28"/>
      <c r="IQ71" s="28"/>
      <c r="IR71" s="28"/>
      <c r="IS71" s="28"/>
      <c r="IT71" s="28"/>
      <c r="IU71" s="28"/>
      <c r="IV71" s="28"/>
      <c r="IW71" s="28"/>
      <c r="IX71" s="28"/>
      <c r="IY71" s="28"/>
      <c r="IZ71" s="28"/>
      <c r="JA71" s="28"/>
      <c r="JB71" s="28"/>
      <c r="JC71" s="28"/>
      <c r="JD71" s="28"/>
      <c r="JE71" s="28"/>
      <c r="JF71" s="28"/>
      <c r="JG71" s="28"/>
      <c r="JH71" s="28"/>
      <c r="JI71" s="28"/>
      <c r="JJ71" s="28"/>
      <c r="JK71" s="28"/>
      <c r="JL71" s="28"/>
      <c r="JM71" s="28"/>
      <c r="JN71" s="28"/>
      <c r="JO71" s="28"/>
      <c r="JP71" s="28"/>
    </row>
    <row r="72" spans="1:276" s="28" customFormat="1" ht="27.95" customHeight="1" x14ac:dyDescent="0.15">
      <c r="A72" s="69" t="s">
        <v>37</v>
      </c>
      <c r="B72" s="110" t="s">
        <v>393</v>
      </c>
      <c r="C72" s="12" t="s">
        <v>394</v>
      </c>
      <c r="D72" s="53">
        <v>20000</v>
      </c>
      <c r="E72" s="172">
        <v>20000</v>
      </c>
      <c r="F72" s="38">
        <v>12600000</v>
      </c>
      <c r="G72" s="31">
        <f t="shared" si="1"/>
        <v>2520000</v>
      </c>
      <c r="H72" s="31">
        <f t="shared" si="2"/>
        <v>3780000</v>
      </c>
      <c r="I72" s="31">
        <f t="shared" si="3"/>
        <v>3780000</v>
      </c>
      <c r="J72" s="31">
        <f t="shared" si="5"/>
        <v>2520000</v>
      </c>
      <c r="K72" s="32" t="s">
        <v>111</v>
      </c>
      <c r="L72" s="72" t="s">
        <v>328</v>
      </c>
      <c r="M72" s="78" t="s">
        <v>329</v>
      </c>
      <c r="N72" s="28" t="s">
        <v>500</v>
      </c>
    </row>
    <row r="73" spans="1:276" s="28" customFormat="1" ht="27.95" customHeight="1" x14ac:dyDescent="0.15">
      <c r="A73" s="69" t="s">
        <v>37</v>
      </c>
      <c r="B73" s="110" t="s">
        <v>372</v>
      </c>
      <c r="C73" s="12" t="s">
        <v>373</v>
      </c>
      <c r="D73" s="53">
        <v>20000</v>
      </c>
      <c r="E73" s="51">
        <v>20000</v>
      </c>
      <c r="F73" s="38">
        <v>16380000</v>
      </c>
      <c r="G73" s="31">
        <f t="shared" si="1"/>
        <v>3276000</v>
      </c>
      <c r="H73" s="31">
        <f t="shared" si="2"/>
        <v>4914000</v>
      </c>
      <c r="I73" s="31">
        <f t="shared" si="3"/>
        <v>4914000</v>
      </c>
      <c r="J73" s="31">
        <f t="shared" si="5"/>
        <v>3276000</v>
      </c>
      <c r="K73" s="32" t="s">
        <v>111</v>
      </c>
      <c r="L73" s="72" t="s">
        <v>328</v>
      </c>
      <c r="M73" s="78" t="s">
        <v>329</v>
      </c>
      <c r="N73" s="28" t="s">
        <v>499</v>
      </c>
      <c r="P73" s="28">
        <v>819</v>
      </c>
    </row>
    <row r="74" spans="1:276" s="28" customFormat="1" ht="27.95" customHeight="1" x14ac:dyDescent="0.15">
      <c r="A74" s="69" t="s">
        <v>37</v>
      </c>
      <c r="B74" s="110" t="s">
        <v>156</v>
      </c>
      <c r="C74" s="12" t="s">
        <v>157</v>
      </c>
      <c r="D74" s="53">
        <v>30000</v>
      </c>
      <c r="E74" s="51"/>
      <c r="F74" s="49">
        <f t="shared" ref="F74:F83" si="6">E74*0.2</f>
        <v>0</v>
      </c>
      <c r="G74" s="31">
        <f t="shared" si="1"/>
        <v>0</v>
      </c>
      <c r="H74" s="31">
        <f t="shared" si="2"/>
        <v>0</v>
      </c>
      <c r="I74" s="31">
        <f t="shared" si="3"/>
        <v>0</v>
      </c>
      <c r="J74" s="31">
        <f t="shared" si="5"/>
        <v>0</v>
      </c>
      <c r="K74" s="32" t="s">
        <v>84</v>
      </c>
      <c r="L74" s="72" t="s">
        <v>472</v>
      </c>
      <c r="M74" s="78" t="s">
        <v>329</v>
      </c>
      <c r="N74" s="28" t="s">
        <v>470</v>
      </c>
    </row>
    <row r="75" spans="1:276" s="28" customFormat="1" ht="27.95" customHeight="1" x14ac:dyDescent="0.15">
      <c r="A75" s="69" t="s">
        <v>37</v>
      </c>
      <c r="B75" s="110" t="s">
        <v>184</v>
      </c>
      <c r="C75" s="12" t="s">
        <v>34</v>
      </c>
      <c r="D75" s="53">
        <v>30000</v>
      </c>
      <c r="E75" s="51"/>
      <c r="F75" s="49">
        <f t="shared" si="6"/>
        <v>0</v>
      </c>
      <c r="G75" s="49">
        <f t="shared" ref="G75:G82" si="7">E75*0.3</f>
        <v>0</v>
      </c>
      <c r="H75" s="49">
        <f t="shared" ref="H75:H82" si="8">E75*0.3</f>
        <v>0</v>
      </c>
      <c r="I75" s="49">
        <f t="shared" ref="I75:I82" si="9">E75*0.2</f>
        <v>0</v>
      </c>
      <c r="J75" s="49">
        <f t="shared" si="5"/>
        <v>0</v>
      </c>
      <c r="K75" s="87" t="s">
        <v>84</v>
      </c>
      <c r="L75" s="62" t="s">
        <v>449</v>
      </c>
      <c r="M75" s="78" t="s">
        <v>330</v>
      </c>
    </row>
    <row r="76" spans="1:276" s="28" customFormat="1" ht="27.95" customHeight="1" x14ac:dyDescent="0.15">
      <c r="A76" s="69" t="s">
        <v>37</v>
      </c>
      <c r="B76" s="110" t="s">
        <v>388</v>
      </c>
      <c r="C76" s="12" t="s">
        <v>389</v>
      </c>
      <c r="D76" s="53">
        <v>10000</v>
      </c>
      <c r="E76" s="51"/>
      <c r="F76" s="49">
        <f t="shared" si="6"/>
        <v>0</v>
      </c>
      <c r="G76" s="49">
        <f t="shared" si="7"/>
        <v>0</v>
      </c>
      <c r="H76" s="49">
        <f t="shared" si="8"/>
        <v>0</v>
      </c>
      <c r="I76" s="49">
        <f t="shared" si="9"/>
        <v>0</v>
      </c>
      <c r="J76" s="49">
        <f t="shared" si="5"/>
        <v>0</v>
      </c>
      <c r="K76" s="87" t="s">
        <v>84</v>
      </c>
      <c r="L76" s="62" t="s">
        <v>449</v>
      </c>
      <c r="M76" s="78" t="s">
        <v>395</v>
      </c>
    </row>
    <row r="77" spans="1:276" s="90" customFormat="1" ht="27.95" customHeight="1" x14ac:dyDescent="0.15">
      <c r="A77" s="69" t="s">
        <v>37</v>
      </c>
      <c r="B77" s="45" t="s">
        <v>349</v>
      </c>
      <c r="C77" s="29" t="s">
        <v>351</v>
      </c>
      <c r="D77" s="88">
        <v>90000</v>
      </c>
      <c r="E77" s="88"/>
      <c r="F77" s="49">
        <f t="shared" si="6"/>
        <v>0</v>
      </c>
      <c r="G77" s="49">
        <f t="shared" si="7"/>
        <v>0</v>
      </c>
      <c r="H77" s="49">
        <f t="shared" si="8"/>
        <v>0</v>
      </c>
      <c r="I77" s="49">
        <f t="shared" si="9"/>
        <v>0</v>
      </c>
      <c r="J77" s="49">
        <f t="shared" si="5"/>
        <v>0</v>
      </c>
      <c r="K77" s="87" t="s">
        <v>84</v>
      </c>
      <c r="L77" s="89" t="s">
        <v>450</v>
      </c>
      <c r="M77" s="78" t="s">
        <v>329</v>
      </c>
    </row>
    <row r="78" spans="1:276" s="90" customFormat="1" ht="27.95" customHeight="1" x14ac:dyDescent="0.15">
      <c r="A78" s="69" t="s">
        <v>37</v>
      </c>
      <c r="B78" s="110" t="s">
        <v>242</v>
      </c>
      <c r="C78" s="12" t="s">
        <v>243</v>
      </c>
      <c r="D78" s="53">
        <v>50000</v>
      </c>
      <c r="E78" s="88"/>
      <c r="F78" s="49">
        <f t="shared" si="6"/>
        <v>0</v>
      </c>
      <c r="G78" s="49">
        <f t="shared" si="7"/>
        <v>0</v>
      </c>
      <c r="H78" s="49">
        <f t="shared" si="8"/>
        <v>0</v>
      </c>
      <c r="I78" s="49">
        <f t="shared" si="9"/>
        <v>0</v>
      </c>
      <c r="J78" s="49">
        <f t="shared" si="5"/>
        <v>0</v>
      </c>
      <c r="K78" s="87" t="s">
        <v>84</v>
      </c>
      <c r="L78" s="89" t="s">
        <v>450</v>
      </c>
      <c r="M78" s="78" t="s">
        <v>330</v>
      </c>
    </row>
    <row r="79" spans="1:276" s="90" customFormat="1" ht="27.95" customHeight="1" x14ac:dyDescent="0.15">
      <c r="A79" s="69" t="s">
        <v>37</v>
      </c>
      <c r="B79" s="110" t="s">
        <v>396</v>
      </c>
      <c r="C79" s="12" t="s">
        <v>397</v>
      </c>
      <c r="D79" s="53">
        <v>240000</v>
      </c>
      <c r="E79" s="88"/>
      <c r="F79" s="49">
        <f t="shared" si="6"/>
        <v>0</v>
      </c>
      <c r="G79" s="49">
        <f t="shared" si="7"/>
        <v>0</v>
      </c>
      <c r="H79" s="49">
        <f t="shared" si="8"/>
        <v>0</v>
      </c>
      <c r="I79" s="49">
        <f t="shared" si="9"/>
        <v>0</v>
      </c>
      <c r="J79" s="49">
        <f t="shared" si="5"/>
        <v>0</v>
      </c>
      <c r="K79" s="87" t="s">
        <v>84</v>
      </c>
      <c r="L79" s="89" t="s">
        <v>450</v>
      </c>
      <c r="M79" s="78" t="s">
        <v>329</v>
      </c>
    </row>
    <row r="80" spans="1:276" s="90" customFormat="1" ht="27.95" customHeight="1" x14ac:dyDescent="0.15">
      <c r="A80" s="69" t="s">
        <v>37</v>
      </c>
      <c r="B80" s="110" t="s">
        <v>343</v>
      </c>
      <c r="C80" s="12" t="s">
        <v>26</v>
      </c>
      <c r="D80" s="53">
        <v>300000</v>
      </c>
      <c r="E80" s="88"/>
      <c r="F80" s="49">
        <f t="shared" si="6"/>
        <v>0</v>
      </c>
      <c r="G80" s="49">
        <f t="shared" si="7"/>
        <v>0</v>
      </c>
      <c r="H80" s="49">
        <f t="shared" si="8"/>
        <v>0</v>
      </c>
      <c r="I80" s="49">
        <f t="shared" si="9"/>
        <v>0</v>
      </c>
      <c r="J80" s="49">
        <f t="shared" si="5"/>
        <v>0</v>
      </c>
      <c r="K80" s="87" t="s">
        <v>84</v>
      </c>
      <c r="L80" s="89" t="s">
        <v>450</v>
      </c>
      <c r="M80" s="78" t="s">
        <v>330</v>
      </c>
    </row>
    <row r="81" spans="1:14" s="90" customFormat="1" ht="27.95" customHeight="1" x14ac:dyDescent="0.15">
      <c r="A81" s="69" t="s">
        <v>37</v>
      </c>
      <c r="B81" s="110" t="s">
        <v>345</v>
      </c>
      <c r="C81" s="12" t="s">
        <v>348</v>
      </c>
      <c r="D81" s="53">
        <v>230000</v>
      </c>
      <c r="E81" s="88"/>
      <c r="F81" s="49">
        <f t="shared" si="6"/>
        <v>0</v>
      </c>
      <c r="G81" s="49">
        <f t="shared" si="7"/>
        <v>0</v>
      </c>
      <c r="H81" s="49">
        <f t="shared" si="8"/>
        <v>0</v>
      </c>
      <c r="I81" s="49">
        <f t="shared" si="9"/>
        <v>0</v>
      </c>
      <c r="J81" s="49">
        <f t="shared" si="5"/>
        <v>0</v>
      </c>
      <c r="K81" s="87" t="s">
        <v>84</v>
      </c>
      <c r="L81" s="89" t="s">
        <v>450</v>
      </c>
      <c r="M81" s="78" t="s">
        <v>330</v>
      </c>
    </row>
    <row r="82" spans="1:14" s="90" customFormat="1" ht="27.95" customHeight="1" x14ac:dyDescent="0.15">
      <c r="A82" s="69" t="s">
        <v>37</v>
      </c>
      <c r="B82" s="110" t="s">
        <v>398</v>
      </c>
      <c r="C82" s="12" t="s">
        <v>399</v>
      </c>
      <c r="D82" s="53">
        <v>70000</v>
      </c>
      <c r="E82" s="88"/>
      <c r="F82" s="49">
        <f t="shared" si="6"/>
        <v>0</v>
      </c>
      <c r="G82" s="49">
        <f t="shared" si="7"/>
        <v>0</v>
      </c>
      <c r="H82" s="49">
        <f t="shared" si="8"/>
        <v>0</v>
      </c>
      <c r="I82" s="49">
        <f t="shared" si="9"/>
        <v>0</v>
      </c>
      <c r="J82" s="49">
        <f t="shared" si="5"/>
        <v>0</v>
      </c>
      <c r="K82" s="87" t="s">
        <v>84</v>
      </c>
      <c r="L82" s="89" t="s">
        <v>450</v>
      </c>
      <c r="M82" s="78" t="s">
        <v>329</v>
      </c>
    </row>
    <row r="83" spans="1:14" s="61" customFormat="1" ht="27.95" customHeight="1" x14ac:dyDescent="0.15">
      <c r="A83" s="118" t="s">
        <v>37</v>
      </c>
      <c r="B83" s="125" t="s">
        <v>342</v>
      </c>
      <c r="C83" s="126" t="s">
        <v>107</v>
      </c>
      <c r="D83" s="127">
        <v>130000</v>
      </c>
      <c r="E83" s="128"/>
      <c r="F83" s="115">
        <f t="shared" si="6"/>
        <v>0</v>
      </c>
      <c r="G83" s="129">
        <f>F83*0.2</f>
        <v>0</v>
      </c>
      <c r="H83" s="129">
        <f>F83*0.3</f>
        <v>0</v>
      </c>
      <c r="I83" s="129">
        <f>F83*0.3</f>
        <v>0</v>
      </c>
      <c r="J83" s="129">
        <f t="shared" si="5"/>
        <v>0</v>
      </c>
      <c r="K83" s="122" t="s">
        <v>84</v>
      </c>
      <c r="L83" s="130" t="s">
        <v>450</v>
      </c>
      <c r="M83" s="131" t="s">
        <v>329</v>
      </c>
      <c r="N83" s="61" t="s">
        <v>492</v>
      </c>
    </row>
    <row r="84" spans="1:14" s="28" customFormat="1" ht="27.95" customHeight="1" x14ac:dyDescent="0.15">
      <c r="A84" s="71" t="s">
        <v>83</v>
      </c>
      <c r="B84" s="20">
        <f>SUBTOTAL(3,B85:B184)</f>
        <v>100</v>
      </c>
      <c r="C84" s="26">
        <f>SUBTOTAL(3,C85:C184)</f>
        <v>100</v>
      </c>
      <c r="D84" s="20">
        <f>SUBTOTAL(3,D85:D184)</f>
        <v>100</v>
      </c>
      <c r="E84" s="20">
        <f>SUBTOTAL(3,E85:E184)</f>
        <v>70</v>
      </c>
      <c r="F84" s="44">
        <f>SUM(F85:F184)</f>
        <v>595497300</v>
      </c>
      <c r="G84" s="44">
        <f>SUM(G85:G184)</f>
        <v>119099460</v>
      </c>
      <c r="H84" s="44">
        <f>SUM(H85:H184)</f>
        <v>178649190</v>
      </c>
      <c r="I84" s="44">
        <f>SUM(I85:I184)</f>
        <v>178649190</v>
      </c>
      <c r="J84" s="44">
        <f>SUM(J85:J184)</f>
        <v>119099460</v>
      </c>
      <c r="K84" s="13"/>
      <c r="L84" s="13"/>
      <c r="M84" s="73"/>
    </row>
    <row r="85" spans="1:14" s="28" customFormat="1" ht="27.95" customHeight="1" x14ac:dyDescent="0.15">
      <c r="A85" s="69" t="s">
        <v>37</v>
      </c>
      <c r="B85" s="17" t="s">
        <v>400</v>
      </c>
      <c r="C85" s="12" t="s">
        <v>401</v>
      </c>
      <c r="D85" s="54">
        <v>1</v>
      </c>
      <c r="E85" s="54">
        <v>1</v>
      </c>
      <c r="F85" s="38">
        <v>9400000</v>
      </c>
      <c r="G85" s="31">
        <f t="shared" ref="G85:G116" si="10">F85*0.2</f>
        <v>1880000</v>
      </c>
      <c r="H85" s="31">
        <f t="shared" ref="H85:H116" si="11">F85*0.3</f>
        <v>2820000</v>
      </c>
      <c r="I85" s="31">
        <f t="shared" ref="I85:I116" si="12">F85*0.3</f>
        <v>2820000</v>
      </c>
      <c r="J85" s="31">
        <f t="shared" ref="J85:J116" si="13">F85*0.2</f>
        <v>1880000</v>
      </c>
      <c r="K85" s="67" t="s">
        <v>111</v>
      </c>
      <c r="L85" s="72" t="s">
        <v>328</v>
      </c>
      <c r="M85" s="91" t="s">
        <v>402</v>
      </c>
    </row>
    <row r="86" spans="1:14" s="28" customFormat="1" ht="27.95" customHeight="1" x14ac:dyDescent="0.15">
      <c r="A86" s="69" t="s">
        <v>37</v>
      </c>
      <c r="B86" s="17" t="s">
        <v>250</v>
      </c>
      <c r="C86" s="12" t="s">
        <v>251</v>
      </c>
      <c r="D86" s="54">
        <v>1</v>
      </c>
      <c r="E86" s="54">
        <v>1</v>
      </c>
      <c r="F86" s="38">
        <v>9400000</v>
      </c>
      <c r="G86" s="31">
        <f t="shared" si="10"/>
        <v>1880000</v>
      </c>
      <c r="H86" s="31">
        <f t="shared" si="11"/>
        <v>2820000</v>
      </c>
      <c r="I86" s="31">
        <f t="shared" si="12"/>
        <v>2820000</v>
      </c>
      <c r="J86" s="31">
        <f t="shared" si="13"/>
        <v>1880000</v>
      </c>
      <c r="K86" s="67" t="s">
        <v>111</v>
      </c>
      <c r="L86" s="72" t="s">
        <v>328</v>
      </c>
      <c r="M86" s="91" t="s">
        <v>402</v>
      </c>
    </row>
    <row r="87" spans="1:14" s="28" customFormat="1" ht="27.95" customHeight="1" x14ac:dyDescent="0.15">
      <c r="A87" s="69" t="s">
        <v>37</v>
      </c>
      <c r="B87" s="17" t="s">
        <v>403</v>
      </c>
      <c r="C87" s="12" t="s">
        <v>135</v>
      </c>
      <c r="D87" s="37">
        <v>1000</v>
      </c>
      <c r="E87" s="37">
        <v>1000</v>
      </c>
      <c r="F87" s="38">
        <v>1480000</v>
      </c>
      <c r="G87" s="31">
        <f t="shared" si="10"/>
        <v>296000</v>
      </c>
      <c r="H87" s="31">
        <f t="shared" si="11"/>
        <v>444000</v>
      </c>
      <c r="I87" s="31">
        <f t="shared" si="12"/>
        <v>444000</v>
      </c>
      <c r="J87" s="31">
        <f t="shared" si="13"/>
        <v>296000</v>
      </c>
      <c r="K87" s="67" t="s">
        <v>111</v>
      </c>
      <c r="L87" s="72" t="s">
        <v>328</v>
      </c>
      <c r="M87" s="91" t="s">
        <v>404</v>
      </c>
    </row>
    <row r="88" spans="1:14" s="28" customFormat="1" ht="27.95" customHeight="1" x14ac:dyDescent="0.15">
      <c r="A88" s="69" t="s">
        <v>37</v>
      </c>
      <c r="B88" s="17" t="s">
        <v>154</v>
      </c>
      <c r="C88" s="12" t="s">
        <v>155</v>
      </c>
      <c r="D88" s="54">
        <v>1</v>
      </c>
      <c r="E88" s="54">
        <v>1</v>
      </c>
      <c r="F88" s="38">
        <v>9400000</v>
      </c>
      <c r="G88" s="31">
        <f t="shared" si="10"/>
        <v>1880000</v>
      </c>
      <c r="H88" s="31">
        <f t="shared" si="11"/>
        <v>2820000</v>
      </c>
      <c r="I88" s="31">
        <f t="shared" si="12"/>
        <v>2820000</v>
      </c>
      <c r="J88" s="31">
        <f t="shared" si="13"/>
        <v>1880000</v>
      </c>
      <c r="K88" s="67" t="s">
        <v>111</v>
      </c>
      <c r="L88" s="72" t="s">
        <v>328</v>
      </c>
      <c r="M88" s="91" t="s">
        <v>402</v>
      </c>
    </row>
    <row r="89" spans="1:14" s="28" customFormat="1" ht="27.95" customHeight="1" x14ac:dyDescent="0.15">
      <c r="A89" s="68" t="s">
        <v>37</v>
      </c>
      <c r="B89" s="27" t="s">
        <v>405</v>
      </c>
      <c r="C89" s="12" t="s">
        <v>406</v>
      </c>
      <c r="D89" s="59">
        <v>1</v>
      </c>
      <c r="E89" s="59">
        <v>1</v>
      </c>
      <c r="F89" s="40">
        <v>9400000</v>
      </c>
      <c r="G89" s="31">
        <f t="shared" si="10"/>
        <v>1880000</v>
      </c>
      <c r="H89" s="31">
        <f t="shared" si="11"/>
        <v>2820000</v>
      </c>
      <c r="I89" s="31">
        <f t="shared" si="12"/>
        <v>2820000</v>
      </c>
      <c r="J89" s="31">
        <f t="shared" si="13"/>
        <v>1880000</v>
      </c>
      <c r="K89" s="60" t="s">
        <v>111</v>
      </c>
      <c r="L89" s="72" t="s">
        <v>328</v>
      </c>
      <c r="M89" s="91" t="s">
        <v>402</v>
      </c>
    </row>
    <row r="90" spans="1:14" s="28" customFormat="1" ht="27.95" customHeight="1" x14ac:dyDescent="0.15">
      <c r="A90" s="69" t="s">
        <v>37</v>
      </c>
      <c r="B90" s="17" t="s">
        <v>187</v>
      </c>
      <c r="C90" s="12" t="s">
        <v>188</v>
      </c>
      <c r="D90" s="55">
        <v>20</v>
      </c>
      <c r="E90" s="55">
        <v>20</v>
      </c>
      <c r="F90" s="38">
        <v>2820000</v>
      </c>
      <c r="G90" s="31">
        <f t="shared" si="10"/>
        <v>564000</v>
      </c>
      <c r="H90" s="31">
        <f t="shared" si="11"/>
        <v>846000</v>
      </c>
      <c r="I90" s="31">
        <f t="shared" si="12"/>
        <v>846000</v>
      </c>
      <c r="J90" s="31">
        <f t="shared" si="13"/>
        <v>564000</v>
      </c>
      <c r="K90" s="67" t="s">
        <v>111</v>
      </c>
      <c r="L90" s="72" t="s">
        <v>328</v>
      </c>
      <c r="M90" s="91" t="s">
        <v>189</v>
      </c>
      <c r="N90" s="28" t="s">
        <v>476</v>
      </c>
    </row>
    <row r="91" spans="1:14" s="28" customFormat="1" ht="27.95" customHeight="1" x14ac:dyDescent="0.15">
      <c r="A91" s="69" t="s">
        <v>37</v>
      </c>
      <c r="B91" s="17" t="s">
        <v>190</v>
      </c>
      <c r="C91" s="12" t="s">
        <v>191</v>
      </c>
      <c r="D91" s="37">
        <v>4050</v>
      </c>
      <c r="E91" s="37">
        <v>4050</v>
      </c>
      <c r="F91" s="38">
        <v>5994000</v>
      </c>
      <c r="G91" s="31">
        <f t="shared" si="10"/>
        <v>1198800</v>
      </c>
      <c r="H91" s="31">
        <f t="shared" si="11"/>
        <v>1798200</v>
      </c>
      <c r="I91" s="31">
        <f t="shared" si="12"/>
        <v>1798200</v>
      </c>
      <c r="J91" s="31">
        <f t="shared" si="13"/>
        <v>1198800</v>
      </c>
      <c r="K91" s="67" t="s">
        <v>111</v>
      </c>
      <c r="L91" s="72" t="s">
        <v>328</v>
      </c>
      <c r="M91" s="91" t="s">
        <v>404</v>
      </c>
    </row>
    <row r="92" spans="1:14" s="28" customFormat="1" ht="27.95" customHeight="1" x14ac:dyDescent="0.15">
      <c r="A92" s="69" t="s">
        <v>37</v>
      </c>
      <c r="B92" s="17" t="s">
        <v>192</v>
      </c>
      <c r="C92" s="12" t="s">
        <v>137</v>
      </c>
      <c r="D92" s="54">
        <v>1</v>
      </c>
      <c r="E92" s="54">
        <v>1</v>
      </c>
      <c r="F92" s="38">
        <v>9400000</v>
      </c>
      <c r="G92" s="31">
        <f t="shared" si="10"/>
        <v>1880000</v>
      </c>
      <c r="H92" s="31">
        <f t="shared" si="11"/>
        <v>2820000</v>
      </c>
      <c r="I92" s="31">
        <f t="shared" si="12"/>
        <v>2820000</v>
      </c>
      <c r="J92" s="31">
        <f t="shared" si="13"/>
        <v>1880000</v>
      </c>
      <c r="K92" s="67" t="s">
        <v>111</v>
      </c>
      <c r="L92" s="72" t="s">
        <v>328</v>
      </c>
      <c r="M92" s="91" t="s">
        <v>402</v>
      </c>
    </row>
    <row r="93" spans="1:14" s="28" customFormat="1" ht="27.95" customHeight="1" x14ac:dyDescent="0.15">
      <c r="A93" s="69" t="s">
        <v>37</v>
      </c>
      <c r="B93" s="17" t="s">
        <v>408</v>
      </c>
      <c r="C93" s="12" t="s">
        <v>136</v>
      </c>
      <c r="D93" s="37">
        <v>1000</v>
      </c>
      <c r="E93" s="37">
        <v>834</v>
      </c>
      <c r="F93" s="38">
        <v>20000000</v>
      </c>
      <c r="G93" s="31">
        <f t="shared" si="10"/>
        <v>4000000</v>
      </c>
      <c r="H93" s="31">
        <f t="shared" si="11"/>
        <v>6000000</v>
      </c>
      <c r="I93" s="31">
        <f t="shared" si="12"/>
        <v>6000000</v>
      </c>
      <c r="J93" s="31">
        <f t="shared" si="13"/>
        <v>4000000</v>
      </c>
      <c r="K93" s="67" t="s">
        <v>111</v>
      </c>
      <c r="L93" s="72" t="s">
        <v>328</v>
      </c>
      <c r="M93" s="91" t="s">
        <v>409</v>
      </c>
    </row>
    <row r="94" spans="1:14" s="28" customFormat="1" ht="27.95" customHeight="1" x14ac:dyDescent="0.15">
      <c r="A94" s="69" t="s">
        <v>37</v>
      </c>
      <c r="B94" s="17" t="s">
        <v>410</v>
      </c>
      <c r="C94" s="12" t="s">
        <v>114</v>
      </c>
      <c r="D94" s="57">
        <v>1.3</v>
      </c>
      <c r="E94" s="57">
        <v>1.3</v>
      </c>
      <c r="F94" s="38">
        <v>15600000</v>
      </c>
      <c r="G94" s="31">
        <f t="shared" si="10"/>
        <v>3120000</v>
      </c>
      <c r="H94" s="31">
        <f t="shared" si="11"/>
        <v>4680000</v>
      </c>
      <c r="I94" s="31">
        <f t="shared" si="12"/>
        <v>4680000</v>
      </c>
      <c r="J94" s="31">
        <f t="shared" si="13"/>
        <v>3120000</v>
      </c>
      <c r="K94" s="67" t="s">
        <v>111</v>
      </c>
      <c r="L94" s="72" t="s">
        <v>328</v>
      </c>
      <c r="M94" s="91" t="s">
        <v>411</v>
      </c>
    </row>
    <row r="95" spans="1:14" s="28" customFormat="1" ht="27.95" customHeight="1" x14ac:dyDescent="0.15">
      <c r="A95" s="69" t="s">
        <v>37</v>
      </c>
      <c r="B95" s="17" t="s">
        <v>181</v>
      </c>
      <c r="C95" s="12" t="s">
        <v>27</v>
      </c>
      <c r="D95" s="92">
        <v>4</v>
      </c>
      <c r="E95" s="92">
        <v>4</v>
      </c>
      <c r="F95" s="38">
        <v>1556000</v>
      </c>
      <c r="G95" s="31">
        <f t="shared" si="10"/>
        <v>311200</v>
      </c>
      <c r="H95" s="31">
        <f t="shared" si="11"/>
        <v>466800</v>
      </c>
      <c r="I95" s="31">
        <f t="shared" si="12"/>
        <v>466800</v>
      </c>
      <c r="J95" s="31">
        <f t="shared" si="13"/>
        <v>311200</v>
      </c>
      <c r="K95" s="67" t="s">
        <v>111</v>
      </c>
      <c r="L95" s="72" t="s">
        <v>328</v>
      </c>
      <c r="M95" s="91" t="s">
        <v>412</v>
      </c>
    </row>
    <row r="96" spans="1:14" s="28" customFormat="1" ht="27.95" customHeight="1" x14ac:dyDescent="0.15">
      <c r="A96" s="69" t="s">
        <v>37</v>
      </c>
      <c r="B96" s="17" t="s">
        <v>194</v>
      </c>
      <c r="C96" s="12" t="s">
        <v>195</v>
      </c>
      <c r="D96" s="37">
        <v>33</v>
      </c>
      <c r="E96" s="37">
        <v>33</v>
      </c>
      <c r="F96" s="38">
        <v>4500000</v>
      </c>
      <c r="G96" s="31">
        <f t="shared" si="10"/>
        <v>900000</v>
      </c>
      <c r="H96" s="31">
        <f t="shared" si="11"/>
        <v>1350000</v>
      </c>
      <c r="I96" s="31">
        <f t="shared" si="12"/>
        <v>1350000</v>
      </c>
      <c r="J96" s="31">
        <f t="shared" si="13"/>
        <v>900000</v>
      </c>
      <c r="K96" s="67" t="s">
        <v>111</v>
      </c>
      <c r="L96" s="72" t="s">
        <v>328</v>
      </c>
      <c r="M96" s="91" t="s">
        <v>413</v>
      </c>
    </row>
    <row r="97" spans="1:14" s="28" customFormat="1" ht="27.95" customHeight="1" x14ac:dyDescent="0.15">
      <c r="A97" s="69" t="s">
        <v>37</v>
      </c>
      <c r="B97" s="17" t="s">
        <v>196</v>
      </c>
      <c r="C97" s="12" t="s">
        <v>197</v>
      </c>
      <c r="D97" s="37">
        <v>33</v>
      </c>
      <c r="E97" s="37">
        <v>33</v>
      </c>
      <c r="F97" s="38">
        <v>4500000</v>
      </c>
      <c r="G97" s="31">
        <f t="shared" si="10"/>
        <v>900000</v>
      </c>
      <c r="H97" s="31">
        <f t="shared" si="11"/>
        <v>1350000</v>
      </c>
      <c r="I97" s="31">
        <f t="shared" si="12"/>
        <v>1350000</v>
      </c>
      <c r="J97" s="31">
        <f t="shared" si="13"/>
        <v>900000</v>
      </c>
      <c r="K97" s="67" t="s">
        <v>111</v>
      </c>
      <c r="L97" s="72" t="s">
        <v>328</v>
      </c>
      <c r="M97" s="91" t="s">
        <v>413</v>
      </c>
    </row>
    <row r="98" spans="1:14" s="28" customFormat="1" ht="27.95" customHeight="1" x14ac:dyDescent="0.15">
      <c r="A98" s="69" t="s">
        <v>37</v>
      </c>
      <c r="B98" s="93" t="s">
        <v>414</v>
      </c>
      <c r="C98" s="12" t="s">
        <v>415</v>
      </c>
      <c r="D98" s="37">
        <v>20</v>
      </c>
      <c r="E98" s="37">
        <v>20</v>
      </c>
      <c r="F98" s="38">
        <v>4500000</v>
      </c>
      <c r="G98" s="31">
        <f t="shared" si="10"/>
        <v>900000</v>
      </c>
      <c r="H98" s="31">
        <f t="shared" si="11"/>
        <v>1350000</v>
      </c>
      <c r="I98" s="31">
        <f t="shared" si="12"/>
        <v>1350000</v>
      </c>
      <c r="J98" s="31">
        <f t="shared" si="13"/>
        <v>900000</v>
      </c>
      <c r="K98" s="67" t="s">
        <v>111</v>
      </c>
      <c r="L98" s="72" t="s">
        <v>328</v>
      </c>
      <c r="M98" s="91" t="s">
        <v>413</v>
      </c>
    </row>
    <row r="99" spans="1:14" s="28" customFormat="1" ht="27.95" customHeight="1" x14ac:dyDescent="0.15">
      <c r="A99" s="69" t="s">
        <v>37</v>
      </c>
      <c r="B99" s="17" t="s">
        <v>198</v>
      </c>
      <c r="C99" s="12" t="s">
        <v>199</v>
      </c>
      <c r="D99" s="54">
        <v>1</v>
      </c>
      <c r="E99" s="54">
        <v>1</v>
      </c>
      <c r="F99" s="38">
        <v>9400000</v>
      </c>
      <c r="G99" s="31">
        <f t="shared" si="10"/>
        <v>1880000</v>
      </c>
      <c r="H99" s="31">
        <f t="shared" si="11"/>
        <v>2820000</v>
      </c>
      <c r="I99" s="31">
        <f t="shared" si="12"/>
        <v>2820000</v>
      </c>
      <c r="J99" s="31">
        <f t="shared" si="13"/>
        <v>1880000</v>
      </c>
      <c r="K99" s="67" t="s">
        <v>111</v>
      </c>
      <c r="L99" s="72" t="s">
        <v>328</v>
      </c>
      <c r="M99" s="91" t="s">
        <v>402</v>
      </c>
    </row>
    <row r="100" spans="1:14" s="28" customFormat="1" ht="27.95" customHeight="1" x14ac:dyDescent="0.15">
      <c r="A100" s="69" t="s">
        <v>37</v>
      </c>
      <c r="B100" s="17" t="s">
        <v>200</v>
      </c>
      <c r="C100" s="12" t="s">
        <v>201</v>
      </c>
      <c r="D100" s="54">
        <v>1</v>
      </c>
      <c r="E100" s="54">
        <v>1</v>
      </c>
      <c r="F100" s="38">
        <v>9400000</v>
      </c>
      <c r="G100" s="31">
        <f t="shared" si="10"/>
        <v>1880000</v>
      </c>
      <c r="H100" s="31">
        <f t="shared" si="11"/>
        <v>2820000</v>
      </c>
      <c r="I100" s="31">
        <f t="shared" si="12"/>
        <v>2820000</v>
      </c>
      <c r="J100" s="31">
        <f t="shared" si="13"/>
        <v>1880000</v>
      </c>
      <c r="K100" s="67" t="s">
        <v>111</v>
      </c>
      <c r="L100" s="72" t="s">
        <v>328</v>
      </c>
      <c r="M100" s="91" t="s">
        <v>402</v>
      </c>
    </row>
    <row r="101" spans="1:14" s="28" customFormat="1" ht="27.95" customHeight="1" x14ac:dyDescent="0.15">
      <c r="A101" s="69" t="s">
        <v>37</v>
      </c>
      <c r="B101" s="93" t="s">
        <v>416</v>
      </c>
      <c r="C101" s="12" t="s">
        <v>353</v>
      </c>
      <c r="D101" s="37">
        <v>400</v>
      </c>
      <c r="E101" s="37">
        <v>400</v>
      </c>
      <c r="F101" s="38">
        <v>4606000</v>
      </c>
      <c r="G101" s="31">
        <f t="shared" si="10"/>
        <v>921200</v>
      </c>
      <c r="H101" s="31">
        <f t="shared" si="11"/>
        <v>1381800</v>
      </c>
      <c r="I101" s="31">
        <f t="shared" si="12"/>
        <v>1381800</v>
      </c>
      <c r="J101" s="31">
        <f t="shared" si="13"/>
        <v>921200</v>
      </c>
      <c r="K101" s="67" t="s">
        <v>111</v>
      </c>
      <c r="L101" s="72" t="s">
        <v>328</v>
      </c>
      <c r="M101" s="91" t="s">
        <v>417</v>
      </c>
    </row>
    <row r="102" spans="1:14" s="28" customFormat="1" ht="27.95" customHeight="1" x14ac:dyDescent="0.15">
      <c r="A102" s="69" t="s">
        <v>37</v>
      </c>
      <c r="B102" s="93" t="s">
        <v>200</v>
      </c>
      <c r="C102" s="12" t="s">
        <v>201</v>
      </c>
      <c r="D102" s="57">
        <v>0.5</v>
      </c>
      <c r="E102" s="57">
        <v>0.5</v>
      </c>
      <c r="F102" s="38">
        <v>1700000</v>
      </c>
      <c r="G102" s="31">
        <f t="shared" si="10"/>
        <v>340000</v>
      </c>
      <c r="H102" s="31">
        <f t="shared" si="11"/>
        <v>510000</v>
      </c>
      <c r="I102" s="31">
        <f t="shared" si="12"/>
        <v>510000</v>
      </c>
      <c r="J102" s="31">
        <f t="shared" si="13"/>
        <v>340000</v>
      </c>
      <c r="K102" s="67" t="s">
        <v>111</v>
      </c>
      <c r="L102" s="72" t="s">
        <v>328</v>
      </c>
      <c r="M102" s="91" t="s">
        <v>418</v>
      </c>
    </row>
    <row r="103" spans="1:14" s="28" customFormat="1" ht="27.95" customHeight="1" x14ac:dyDescent="0.15">
      <c r="A103" s="69" t="s">
        <v>37</v>
      </c>
      <c r="B103" s="93" t="s">
        <v>151</v>
      </c>
      <c r="C103" s="12" t="s">
        <v>152</v>
      </c>
      <c r="D103" s="37">
        <v>132</v>
      </c>
      <c r="E103" s="37">
        <v>132</v>
      </c>
      <c r="F103" s="38">
        <f>132*55000</f>
        <v>7260000</v>
      </c>
      <c r="G103" s="31">
        <f t="shared" si="10"/>
        <v>1452000</v>
      </c>
      <c r="H103" s="31">
        <f t="shared" si="11"/>
        <v>2178000</v>
      </c>
      <c r="I103" s="31">
        <f t="shared" si="12"/>
        <v>2178000</v>
      </c>
      <c r="J103" s="31">
        <f t="shared" si="13"/>
        <v>1452000</v>
      </c>
      <c r="K103" s="67" t="s">
        <v>111</v>
      </c>
      <c r="L103" s="72" t="s">
        <v>328</v>
      </c>
      <c r="M103" s="91" t="s">
        <v>419</v>
      </c>
    </row>
    <row r="104" spans="1:14" s="28" customFormat="1" ht="27.95" customHeight="1" x14ac:dyDescent="0.15">
      <c r="A104" s="69" t="s">
        <v>37</v>
      </c>
      <c r="B104" s="17" t="s">
        <v>318</v>
      </c>
      <c r="C104" s="12" t="s">
        <v>0</v>
      </c>
      <c r="D104" s="55">
        <v>5</v>
      </c>
      <c r="E104" s="55">
        <v>5</v>
      </c>
      <c r="F104" s="38">
        <f>5*141000</f>
        <v>705000</v>
      </c>
      <c r="G104" s="31">
        <f t="shared" si="10"/>
        <v>141000</v>
      </c>
      <c r="H104" s="31">
        <f t="shared" si="11"/>
        <v>211500</v>
      </c>
      <c r="I104" s="31">
        <f t="shared" si="12"/>
        <v>211500</v>
      </c>
      <c r="J104" s="31">
        <f t="shared" si="13"/>
        <v>141000</v>
      </c>
      <c r="K104" s="67" t="s">
        <v>111</v>
      </c>
      <c r="L104" s="72" t="s">
        <v>328</v>
      </c>
      <c r="M104" s="91" t="s">
        <v>189</v>
      </c>
      <c r="N104" s="28" t="s">
        <v>476</v>
      </c>
    </row>
    <row r="105" spans="1:14" s="28" customFormat="1" ht="27.95" customHeight="1" x14ac:dyDescent="0.15">
      <c r="A105" s="69" t="s">
        <v>37</v>
      </c>
      <c r="B105" s="17" t="s">
        <v>318</v>
      </c>
      <c r="C105" s="12" t="s">
        <v>0</v>
      </c>
      <c r="D105" s="56">
        <v>10000</v>
      </c>
      <c r="E105" s="56">
        <v>10000</v>
      </c>
      <c r="F105" s="38">
        <v>600000</v>
      </c>
      <c r="G105" s="31">
        <f t="shared" si="10"/>
        <v>120000</v>
      </c>
      <c r="H105" s="31">
        <f t="shared" si="11"/>
        <v>180000</v>
      </c>
      <c r="I105" s="31">
        <f t="shared" si="12"/>
        <v>180000</v>
      </c>
      <c r="J105" s="31">
        <f t="shared" si="13"/>
        <v>120000</v>
      </c>
      <c r="K105" s="67" t="s">
        <v>111</v>
      </c>
      <c r="L105" s="72" t="s">
        <v>328</v>
      </c>
      <c r="M105" s="91" t="s">
        <v>420</v>
      </c>
    </row>
    <row r="106" spans="1:14" s="28" customFormat="1" ht="27.95" customHeight="1" x14ac:dyDescent="0.15">
      <c r="A106" s="69" t="s">
        <v>37</v>
      </c>
      <c r="B106" s="17" t="s">
        <v>148</v>
      </c>
      <c r="C106" s="12" t="s">
        <v>30</v>
      </c>
      <c r="D106" s="37">
        <v>33</v>
      </c>
      <c r="E106" s="37">
        <v>33</v>
      </c>
      <c r="F106" s="38">
        <v>4500000</v>
      </c>
      <c r="G106" s="31">
        <f t="shared" si="10"/>
        <v>900000</v>
      </c>
      <c r="H106" s="31">
        <f t="shared" si="11"/>
        <v>1350000</v>
      </c>
      <c r="I106" s="31">
        <f t="shared" si="12"/>
        <v>1350000</v>
      </c>
      <c r="J106" s="31">
        <f t="shared" si="13"/>
        <v>900000</v>
      </c>
      <c r="K106" s="67" t="s">
        <v>111</v>
      </c>
      <c r="L106" s="72" t="s">
        <v>328</v>
      </c>
      <c r="M106" s="91" t="s">
        <v>413</v>
      </c>
    </row>
    <row r="107" spans="1:14" s="28" customFormat="1" ht="27.95" customHeight="1" x14ac:dyDescent="0.15">
      <c r="A107" s="69" t="s">
        <v>37</v>
      </c>
      <c r="B107" s="17" t="s">
        <v>205</v>
      </c>
      <c r="C107" s="12" t="s">
        <v>93</v>
      </c>
      <c r="D107" s="94">
        <v>1</v>
      </c>
      <c r="E107" s="94">
        <v>1</v>
      </c>
      <c r="F107" s="38">
        <v>4500000</v>
      </c>
      <c r="G107" s="31">
        <f t="shared" si="10"/>
        <v>900000</v>
      </c>
      <c r="H107" s="31">
        <f t="shared" si="11"/>
        <v>1350000</v>
      </c>
      <c r="I107" s="31">
        <f t="shared" si="12"/>
        <v>1350000</v>
      </c>
      <c r="J107" s="31">
        <f t="shared" si="13"/>
        <v>900000</v>
      </c>
      <c r="K107" s="67" t="s">
        <v>111</v>
      </c>
      <c r="L107" s="72" t="s">
        <v>328</v>
      </c>
      <c r="M107" s="91" t="s">
        <v>413</v>
      </c>
    </row>
    <row r="108" spans="1:14" s="145" customFormat="1" ht="27.95" customHeight="1" x14ac:dyDescent="0.15">
      <c r="A108" s="137" t="s">
        <v>37</v>
      </c>
      <c r="B108" s="146" t="s">
        <v>184</v>
      </c>
      <c r="C108" s="147" t="s">
        <v>34</v>
      </c>
      <c r="D108" s="140">
        <v>1188</v>
      </c>
      <c r="E108" s="140">
        <v>364</v>
      </c>
      <c r="F108" s="141">
        <v>20000000</v>
      </c>
      <c r="G108" s="142">
        <f t="shared" si="10"/>
        <v>4000000</v>
      </c>
      <c r="H108" s="142">
        <f t="shared" si="11"/>
        <v>6000000</v>
      </c>
      <c r="I108" s="142">
        <f t="shared" si="12"/>
        <v>6000000</v>
      </c>
      <c r="J108" s="142">
        <f t="shared" si="13"/>
        <v>4000000</v>
      </c>
      <c r="K108" s="143" t="s">
        <v>111</v>
      </c>
      <c r="L108" s="144" t="s">
        <v>328</v>
      </c>
      <c r="M108" s="136" t="s">
        <v>419</v>
      </c>
    </row>
    <row r="109" spans="1:14" s="28" customFormat="1" ht="27.95" customHeight="1" x14ac:dyDescent="0.15">
      <c r="A109" s="69" t="s">
        <v>37</v>
      </c>
      <c r="B109" s="17" t="s">
        <v>421</v>
      </c>
      <c r="C109" s="12" t="s">
        <v>66</v>
      </c>
      <c r="D109" s="57">
        <v>1.65</v>
      </c>
      <c r="E109" s="57">
        <v>1.65</v>
      </c>
      <c r="F109" s="38">
        <v>14850000</v>
      </c>
      <c r="G109" s="31">
        <f t="shared" si="10"/>
        <v>2970000</v>
      </c>
      <c r="H109" s="31">
        <f t="shared" si="11"/>
        <v>4455000</v>
      </c>
      <c r="I109" s="31">
        <f t="shared" si="12"/>
        <v>4455000</v>
      </c>
      <c r="J109" s="31">
        <f t="shared" si="13"/>
        <v>2970000</v>
      </c>
      <c r="K109" s="67" t="s">
        <v>111</v>
      </c>
      <c r="L109" s="72" t="s">
        <v>328</v>
      </c>
      <c r="M109" s="91" t="s">
        <v>422</v>
      </c>
    </row>
    <row r="110" spans="1:14" s="28" customFormat="1" ht="27.95" customHeight="1" x14ac:dyDescent="0.15">
      <c r="A110" s="69" t="s">
        <v>37</v>
      </c>
      <c r="B110" s="17" t="s">
        <v>423</v>
      </c>
      <c r="C110" s="12" t="s">
        <v>397</v>
      </c>
      <c r="D110" s="54" t="s">
        <v>481</v>
      </c>
      <c r="E110" s="54" t="s">
        <v>481</v>
      </c>
      <c r="F110" s="38">
        <v>30000000</v>
      </c>
      <c r="G110" s="31">
        <f t="shared" si="10"/>
        <v>6000000</v>
      </c>
      <c r="H110" s="31">
        <f t="shared" si="11"/>
        <v>9000000</v>
      </c>
      <c r="I110" s="31">
        <f t="shared" si="12"/>
        <v>9000000</v>
      </c>
      <c r="J110" s="31">
        <f t="shared" si="13"/>
        <v>6000000</v>
      </c>
      <c r="K110" s="67" t="s">
        <v>111</v>
      </c>
      <c r="L110" s="72" t="s">
        <v>328</v>
      </c>
      <c r="M110" s="91" t="s">
        <v>424</v>
      </c>
    </row>
    <row r="111" spans="1:14" s="28" customFormat="1" ht="27.95" customHeight="1" x14ac:dyDescent="0.15">
      <c r="A111" s="69" t="s">
        <v>37</v>
      </c>
      <c r="B111" s="17" t="s">
        <v>173</v>
      </c>
      <c r="C111" s="12" t="s">
        <v>122</v>
      </c>
      <c r="D111" s="54">
        <v>1</v>
      </c>
      <c r="E111" s="54">
        <v>1</v>
      </c>
      <c r="F111" s="38">
        <v>9400000</v>
      </c>
      <c r="G111" s="31">
        <f t="shared" si="10"/>
        <v>1880000</v>
      </c>
      <c r="H111" s="31">
        <f t="shared" si="11"/>
        <v>2820000</v>
      </c>
      <c r="I111" s="31">
        <f t="shared" si="12"/>
        <v>2820000</v>
      </c>
      <c r="J111" s="31">
        <f t="shared" si="13"/>
        <v>1880000</v>
      </c>
      <c r="K111" s="67" t="s">
        <v>111</v>
      </c>
      <c r="L111" s="72" t="s">
        <v>328</v>
      </c>
      <c r="M111" s="91" t="s">
        <v>402</v>
      </c>
    </row>
    <row r="112" spans="1:14" s="28" customFormat="1" ht="27.95" customHeight="1" x14ac:dyDescent="0.15">
      <c r="A112" s="69" t="s">
        <v>37</v>
      </c>
      <c r="B112" s="17" t="s">
        <v>146</v>
      </c>
      <c r="C112" s="12" t="s">
        <v>55</v>
      </c>
      <c r="D112" s="54">
        <v>1</v>
      </c>
      <c r="E112" s="54">
        <v>1</v>
      </c>
      <c r="F112" s="38">
        <v>9400000</v>
      </c>
      <c r="G112" s="31">
        <f t="shared" si="10"/>
        <v>1880000</v>
      </c>
      <c r="H112" s="31">
        <f t="shared" si="11"/>
        <v>2820000</v>
      </c>
      <c r="I112" s="31">
        <f t="shared" si="12"/>
        <v>2820000</v>
      </c>
      <c r="J112" s="31">
        <f t="shared" si="13"/>
        <v>1880000</v>
      </c>
      <c r="K112" s="67" t="s">
        <v>111</v>
      </c>
      <c r="L112" s="72" t="s">
        <v>328</v>
      </c>
      <c r="M112" s="91" t="s">
        <v>402</v>
      </c>
    </row>
    <row r="113" spans="1:13" s="28" customFormat="1" ht="27.95" customHeight="1" x14ac:dyDescent="0.15">
      <c r="A113" s="69" t="s">
        <v>37</v>
      </c>
      <c r="B113" s="95" t="s">
        <v>425</v>
      </c>
      <c r="C113" s="12" t="s">
        <v>426</v>
      </c>
      <c r="D113" s="96">
        <v>2</v>
      </c>
      <c r="E113" s="96">
        <v>2</v>
      </c>
      <c r="F113" s="38">
        <v>778000</v>
      </c>
      <c r="G113" s="31">
        <f t="shared" si="10"/>
        <v>155600</v>
      </c>
      <c r="H113" s="31">
        <f t="shared" si="11"/>
        <v>233400</v>
      </c>
      <c r="I113" s="31">
        <f t="shared" si="12"/>
        <v>233400</v>
      </c>
      <c r="J113" s="31">
        <f t="shared" si="13"/>
        <v>155600</v>
      </c>
      <c r="K113" s="67" t="s">
        <v>111</v>
      </c>
      <c r="L113" s="72" t="s">
        <v>328</v>
      </c>
      <c r="M113" s="91" t="s">
        <v>412</v>
      </c>
    </row>
    <row r="114" spans="1:13" s="28" customFormat="1" ht="27.95" customHeight="1" x14ac:dyDescent="0.15">
      <c r="A114" s="69" t="s">
        <v>37</v>
      </c>
      <c r="B114" s="27" t="s">
        <v>148</v>
      </c>
      <c r="C114" s="12" t="s">
        <v>30</v>
      </c>
      <c r="D114" s="37">
        <v>3305</v>
      </c>
      <c r="E114" s="37">
        <v>3305</v>
      </c>
      <c r="F114" s="38">
        <v>2445700</v>
      </c>
      <c r="G114" s="31">
        <f t="shared" si="10"/>
        <v>489140</v>
      </c>
      <c r="H114" s="31">
        <f t="shared" si="11"/>
        <v>733710</v>
      </c>
      <c r="I114" s="31">
        <f t="shared" si="12"/>
        <v>733710</v>
      </c>
      <c r="J114" s="31">
        <f t="shared" si="13"/>
        <v>489140</v>
      </c>
      <c r="K114" s="67" t="s">
        <v>111</v>
      </c>
      <c r="L114" s="72" t="s">
        <v>328</v>
      </c>
      <c r="M114" s="91" t="s">
        <v>404</v>
      </c>
    </row>
    <row r="115" spans="1:13" s="28" customFormat="1" ht="27.95" customHeight="1" x14ac:dyDescent="0.15">
      <c r="A115" s="69" t="s">
        <v>37</v>
      </c>
      <c r="B115" s="27" t="s">
        <v>143</v>
      </c>
      <c r="C115" s="12" t="s">
        <v>144</v>
      </c>
      <c r="D115" s="97">
        <v>24000</v>
      </c>
      <c r="E115" s="116">
        <v>10000</v>
      </c>
      <c r="F115" s="117">
        <v>20000000</v>
      </c>
      <c r="G115" s="31">
        <f t="shared" si="10"/>
        <v>4000000</v>
      </c>
      <c r="H115" s="31">
        <f t="shared" si="11"/>
        <v>6000000</v>
      </c>
      <c r="I115" s="31">
        <f t="shared" si="12"/>
        <v>6000000</v>
      </c>
      <c r="J115" s="31">
        <f t="shared" si="13"/>
        <v>4000000</v>
      </c>
      <c r="K115" s="67" t="s">
        <v>111</v>
      </c>
      <c r="L115" s="72" t="s">
        <v>328</v>
      </c>
      <c r="M115" s="91" t="s">
        <v>427</v>
      </c>
    </row>
    <row r="116" spans="1:13" s="28" customFormat="1" ht="27.95" customHeight="1" x14ac:dyDescent="0.15">
      <c r="A116" s="69" t="s">
        <v>37</v>
      </c>
      <c r="B116" s="27" t="s">
        <v>429</v>
      </c>
      <c r="C116" s="12" t="s">
        <v>113</v>
      </c>
      <c r="D116" s="37">
        <v>83000</v>
      </c>
      <c r="E116" s="37">
        <v>16700</v>
      </c>
      <c r="F116" s="38">
        <v>20000000</v>
      </c>
      <c r="G116" s="31">
        <f t="shared" si="10"/>
        <v>4000000</v>
      </c>
      <c r="H116" s="31">
        <f t="shared" si="11"/>
        <v>6000000</v>
      </c>
      <c r="I116" s="31">
        <f t="shared" si="12"/>
        <v>6000000</v>
      </c>
      <c r="J116" s="31">
        <f t="shared" si="13"/>
        <v>4000000</v>
      </c>
      <c r="K116" s="67" t="s">
        <v>111</v>
      </c>
      <c r="L116" s="72" t="s">
        <v>328</v>
      </c>
      <c r="M116" s="91" t="s">
        <v>411</v>
      </c>
    </row>
    <row r="117" spans="1:13" s="28" customFormat="1" ht="27.95" customHeight="1" x14ac:dyDescent="0.15">
      <c r="A117" s="69" t="s">
        <v>37</v>
      </c>
      <c r="B117" s="27" t="s">
        <v>405</v>
      </c>
      <c r="C117" s="12" t="s">
        <v>406</v>
      </c>
      <c r="D117" s="57">
        <v>0.2</v>
      </c>
      <c r="E117" s="57">
        <v>0.2</v>
      </c>
      <c r="F117" s="38">
        <v>2400000</v>
      </c>
      <c r="G117" s="31">
        <f t="shared" ref="G117:G148" si="14">F117*0.2</f>
        <v>480000</v>
      </c>
      <c r="H117" s="31">
        <f t="shared" ref="H117:H148" si="15">F117*0.3</f>
        <v>720000</v>
      </c>
      <c r="I117" s="31">
        <f t="shared" ref="I117:I148" si="16">F117*0.3</f>
        <v>720000</v>
      </c>
      <c r="J117" s="31">
        <f t="shared" ref="J117:J148" si="17">F117*0.2</f>
        <v>480000</v>
      </c>
      <c r="K117" s="67" t="s">
        <v>111</v>
      </c>
      <c r="L117" s="72" t="s">
        <v>328</v>
      </c>
      <c r="M117" s="91" t="s">
        <v>411</v>
      </c>
    </row>
    <row r="118" spans="1:13" s="28" customFormat="1" ht="27.95" customHeight="1" x14ac:dyDescent="0.15">
      <c r="A118" s="69" t="s">
        <v>37</v>
      </c>
      <c r="B118" s="17" t="s">
        <v>421</v>
      </c>
      <c r="C118" s="12" t="s">
        <v>66</v>
      </c>
      <c r="D118" s="37">
        <v>12</v>
      </c>
      <c r="E118" s="37">
        <v>12</v>
      </c>
      <c r="F118" s="38">
        <v>4500000</v>
      </c>
      <c r="G118" s="31">
        <f t="shared" si="14"/>
        <v>900000</v>
      </c>
      <c r="H118" s="31">
        <f t="shared" si="15"/>
        <v>1350000</v>
      </c>
      <c r="I118" s="31">
        <f t="shared" si="16"/>
        <v>1350000</v>
      </c>
      <c r="J118" s="31">
        <f t="shared" si="17"/>
        <v>900000</v>
      </c>
      <c r="K118" s="67" t="s">
        <v>111</v>
      </c>
      <c r="L118" s="72" t="s">
        <v>328</v>
      </c>
      <c r="M118" s="91" t="s">
        <v>413</v>
      </c>
    </row>
    <row r="119" spans="1:13" s="28" customFormat="1" ht="27.95" customHeight="1" x14ac:dyDescent="0.15">
      <c r="A119" s="69" t="s">
        <v>37</v>
      </c>
      <c r="B119" s="17" t="s">
        <v>164</v>
      </c>
      <c r="C119" s="12" t="s">
        <v>102</v>
      </c>
      <c r="D119" s="54">
        <v>1</v>
      </c>
      <c r="E119" s="54">
        <v>1</v>
      </c>
      <c r="F119" s="38">
        <v>9400000</v>
      </c>
      <c r="G119" s="31">
        <f t="shared" si="14"/>
        <v>1880000</v>
      </c>
      <c r="H119" s="31">
        <f t="shared" si="15"/>
        <v>2820000</v>
      </c>
      <c r="I119" s="31">
        <f t="shared" si="16"/>
        <v>2820000</v>
      </c>
      <c r="J119" s="31">
        <f t="shared" si="17"/>
        <v>1880000</v>
      </c>
      <c r="K119" s="67" t="s">
        <v>111</v>
      </c>
      <c r="L119" s="72" t="s">
        <v>328</v>
      </c>
      <c r="M119" s="91" t="s">
        <v>402</v>
      </c>
    </row>
    <row r="120" spans="1:13" s="28" customFormat="1" ht="27.95" customHeight="1" x14ac:dyDescent="0.15">
      <c r="A120" s="69" t="s">
        <v>37</v>
      </c>
      <c r="B120" s="27" t="s">
        <v>319</v>
      </c>
      <c r="C120" s="12" t="s">
        <v>29</v>
      </c>
      <c r="D120" s="94">
        <v>1</v>
      </c>
      <c r="E120" s="94">
        <v>1</v>
      </c>
      <c r="F120" s="38">
        <v>4500000</v>
      </c>
      <c r="G120" s="31">
        <f t="shared" si="14"/>
        <v>900000</v>
      </c>
      <c r="H120" s="31">
        <f t="shared" si="15"/>
        <v>1350000</v>
      </c>
      <c r="I120" s="31">
        <f t="shared" si="16"/>
        <v>1350000</v>
      </c>
      <c r="J120" s="31">
        <f t="shared" si="17"/>
        <v>900000</v>
      </c>
      <c r="K120" s="67" t="s">
        <v>111</v>
      </c>
      <c r="L120" s="72" t="s">
        <v>328</v>
      </c>
      <c r="M120" s="91" t="s">
        <v>413</v>
      </c>
    </row>
    <row r="121" spans="1:13" s="28" customFormat="1" ht="27.95" customHeight="1" x14ac:dyDescent="0.15">
      <c r="A121" s="69" t="s">
        <v>37</v>
      </c>
      <c r="B121" s="27" t="s">
        <v>206</v>
      </c>
      <c r="C121" s="12" t="s">
        <v>48</v>
      </c>
      <c r="D121" s="54">
        <v>1</v>
      </c>
      <c r="E121" s="54">
        <v>1</v>
      </c>
      <c r="F121" s="38">
        <v>9400000</v>
      </c>
      <c r="G121" s="31">
        <f t="shared" si="14"/>
        <v>1880000</v>
      </c>
      <c r="H121" s="31">
        <f t="shared" si="15"/>
        <v>2820000</v>
      </c>
      <c r="I121" s="31">
        <f t="shared" si="16"/>
        <v>2820000</v>
      </c>
      <c r="J121" s="31">
        <f t="shared" si="17"/>
        <v>1880000</v>
      </c>
      <c r="K121" s="67" t="s">
        <v>111</v>
      </c>
      <c r="L121" s="72" t="s">
        <v>328</v>
      </c>
      <c r="M121" s="91" t="s">
        <v>402</v>
      </c>
    </row>
    <row r="122" spans="1:13" s="28" customFormat="1" ht="27.95" customHeight="1" x14ac:dyDescent="0.15">
      <c r="A122" s="69" t="s">
        <v>37</v>
      </c>
      <c r="B122" s="27" t="s">
        <v>207</v>
      </c>
      <c r="C122" s="12" t="s">
        <v>208</v>
      </c>
      <c r="D122" s="54">
        <v>1</v>
      </c>
      <c r="E122" s="54">
        <v>1</v>
      </c>
      <c r="F122" s="38">
        <v>9400000</v>
      </c>
      <c r="G122" s="31">
        <f t="shared" si="14"/>
        <v>1880000</v>
      </c>
      <c r="H122" s="31">
        <f t="shared" si="15"/>
        <v>2820000</v>
      </c>
      <c r="I122" s="31">
        <f t="shared" si="16"/>
        <v>2820000</v>
      </c>
      <c r="J122" s="31">
        <f t="shared" si="17"/>
        <v>1880000</v>
      </c>
      <c r="K122" s="67" t="s">
        <v>111</v>
      </c>
      <c r="L122" s="72" t="s">
        <v>328</v>
      </c>
      <c r="M122" s="91" t="s">
        <v>402</v>
      </c>
    </row>
    <row r="123" spans="1:13" s="145" customFormat="1" ht="27.95" customHeight="1" x14ac:dyDescent="0.15">
      <c r="A123" s="137" t="s">
        <v>37</v>
      </c>
      <c r="B123" s="138" t="s">
        <v>350</v>
      </c>
      <c r="C123" s="147" t="s">
        <v>24</v>
      </c>
      <c r="D123" s="140">
        <v>1300</v>
      </c>
      <c r="E123" s="140">
        <v>364</v>
      </c>
      <c r="F123" s="141">
        <v>20000000</v>
      </c>
      <c r="G123" s="142">
        <f t="shared" si="14"/>
        <v>4000000</v>
      </c>
      <c r="H123" s="142">
        <f t="shared" si="15"/>
        <v>6000000</v>
      </c>
      <c r="I123" s="142">
        <f t="shared" si="16"/>
        <v>6000000</v>
      </c>
      <c r="J123" s="142">
        <f t="shared" si="17"/>
        <v>4000000</v>
      </c>
      <c r="K123" s="143" t="s">
        <v>111</v>
      </c>
      <c r="L123" s="144" t="s">
        <v>328</v>
      </c>
      <c r="M123" s="136" t="s">
        <v>419</v>
      </c>
    </row>
    <row r="124" spans="1:13" s="28" customFormat="1" ht="27.95" customHeight="1" x14ac:dyDescent="0.15">
      <c r="A124" s="69" t="s">
        <v>37</v>
      </c>
      <c r="B124" s="27" t="s">
        <v>181</v>
      </c>
      <c r="C124" s="12" t="s">
        <v>27</v>
      </c>
      <c r="D124" s="99">
        <v>1</v>
      </c>
      <c r="E124" s="99">
        <v>1</v>
      </c>
      <c r="F124" s="38">
        <v>6000000</v>
      </c>
      <c r="G124" s="31">
        <f t="shared" si="14"/>
        <v>1200000</v>
      </c>
      <c r="H124" s="31">
        <f t="shared" si="15"/>
        <v>1800000</v>
      </c>
      <c r="I124" s="31">
        <f t="shared" si="16"/>
        <v>1800000</v>
      </c>
      <c r="J124" s="31">
        <f t="shared" si="17"/>
        <v>1200000</v>
      </c>
      <c r="K124" s="67" t="s">
        <v>111</v>
      </c>
      <c r="L124" s="72" t="s">
        <v>328</v>
      </c>
      <c r="M124" s="91" t="s">
        <v>431</v>
      </c>
    </row>
    <row r="125" spans="1:13" s="28" customFormat="1" ht="27.95" customHeight="1" x14ac:dyDescent="0.15">
      <c r="A125" s="69" t="s">
        <v>37</v>
      </c>
      <c r="B125" s="27" t="s">
        <v>321</v>
      </c>
      <c r="C125" s="12" t="s">
        <v>38</v>
      </c>
      <c r="D125" s="57">
        <v>0.43</v>
      </c>
      <c r="E125" s="57">
        <v>0.43</v>
      </c>
      <c r="F125" s="38">
        <v>1462000</v>
      </c>
      <c r="G125" s="31">
        <f t="shared" si="14"/>
        <v>292400</v>
      </c>
      <c r="H125" s="31">
        <f t="shared" si="15"/>
        <v>438600</v>
      </c>
      <c r="I125" s="31">
        <f t="shared" si="16"/>
        <v>438600</v>
      </c>
      <c r="J125" s="31">
        <f t="shared" si="17"/>
        <v>292400</v>
      </c>
      <c r="K125" s="67" t="s">
        <v>111</v>
      </c>
      <c r="L125" s="72" t="s">
        <v>328</v>
      </c>
      <c r="M125" s="91" t="s">
        <v>432</v>
      </c>
    </row>
    <row r="126" spans="1:13" s="28" customFormat="1" ht="27.95" customHeight="1" x14ac:dyDescent="0.15">
      <c r="A126" s="69" t="s">
        <v>37</v>
      </c>
      <c r="B126" s="27" t="s">
        <v>209</v>
      </c>
      <c r="C126" s="62" t="s">
        <v>100</v>
      </c>
      <c r="D126" s="37">
        <v>33</v>
      </c>
      <c r="E126" s="37">
        <v>33</v>
      </c>
      <c r="F126" s="38">
        <v>4500000</v>
      </c>
      <c r="G126" s="31">
        <f t="shared" si="14"/>
        <v>900000</v>
      </c>
      <c r="H126" s="31">
        <f t="shared" si="15"/>
        <v>1350000</v>
      </c>
      <c r="I126" s="31">
        <f t="shared" si="16"/>
        <v>1350000</v>
      </c>
      <c r="J126" s="31">
        <f t="shared" si="17"/>
        <v>900000</v>
      </c>
      <c r="K126" s="67" t="s">
        <v>111</v>
      </c>
      <c r="L126" s="72" t="s">
        <v>328</v>
      </c>
      <c r="M126" s="91" t="s">
        <v>413</v>
      </c>
    </row>
    <row r="127" spans="1:13" s="28" customFormat="1" ht="27.95" customHeight="1" x14ac:dyDescent="0.15">
      <c r="A127" s="69" t="s">
        <v>37</v>
      </c>
      <c r="B127" s="27" t="s">
        <v>181</v>
      </c>
      <c r="C127" s="62" t="s">
        <v>27</v>
      </c>
      <c r="D127" s="54">
        <v>1</v>
      </c>
      <c r="E127" s="54">
        <v>1</v>
      </c>
      <c r="F127" s="38">
        <v>9400000</v>
      </c>
      <c r="G127" s="31">
        <f t="shared" si="14"/>
        <v>1880000</v>
      </c>
      <c r="H127" s="31">
        <f t="shared" si="15"/>
        <v>2820000</v>
      </c>
      <c r="I127" s="31">
        <f t="shared" si="16"/>
        <v>2820000</v>
      </c>
      <c r="J127" s="31">
        <f t="shared" si="17"/>
        <v>1880000</v>
      </c>
      <c r="K127" s="67" t="s">
        <v>111</v>
      </c>
      <c r="L127" s="72" t="s">
        <v>328</v>
      </c>
      <c r="M127" s="91" t="s">
        <v>402</v>
      </c>
    </row>
    <row r="128" spans="1:13" s="28" customFormat="1" ht="27.95" customHeight="1" x14ac:dyDescent="0.15">
      <c r="A128" s="69" t="s">
        <v>37</v>
      </c>
      <c r="B128" s="27" t="s">
        <v>433</v>
      </c>
      <c r="C128" s="62" t="s">
        <v>44</v>
      </c>
      <c r="D128" s="37">
        <v>2640</v>
      </c>
      <c r="E128" s="37">
        <v>1737</v>
      </c>
      <c r="F128" s="38">
        <v>20000000</v>
      </c>
      <c r="G128" s="31">
        <f t="shared" si="14"/>
        <v>4000000</v>
      </c>
      <c r="H128" s="31">
        <f t="shared" si="15"/>
        <v>6000000</v>
      </c>
      <c r="I128" s="31">
        <f t="shared" si="16"/>
        <v>6000000</v>
      </c>
      <c r="J128" s="31">
        <f t="shared" si="17"/>
        <v>4000000</v>
      </c>
      <c r="K128" s="67" t="s">
        <v>111</v>
      </c>
      <c r="L128" s="72" t="s">
        <v>328</v>
      </c>
      <c r="M128" s="91" t="s">
        <v>417</v>
      </c>
    </row>
    <row r="129" spans="1:14" s="145" customFormat="1" ht="27.95" customHeight="1" x14ac:dyDescent="0.15">
      <c r="A129" s="137" t="s">
        <v>37</v>
      </c>
      <c r="B129" s="138" t="s">
        <v>210</v>
      </c>
      <c r="C129" s="139" t="s">
        <v>28</v>
      </c>
      <c r="D129" s="140">
        <v>594</v>
      </c>
      <c r="E129" s="140">
        <v>364</v>
      </c>
      <c r="F129" s="141">
        <v>20000000</v>
      </c>
      <c r="G129" s="142">
        <f t="shared" si="14"/>
        <v>4000000</v>
      </c>
      <c r="H129" s="142">
        <f t="shared" si="15"/>
        <v>6000000</v>
      </c>
      <c r="I129" s="142">
        <f t="shared" si="16"/>
        <v>6000000</v>
      </c>
      <c r="J129" s="142">
        <f t="shared" si="17"/>
        <v>4000000</v>
      </c>
      <c r="K129" s="143" t="s">
        <v>111</v>
      </c>
      <c r="L129" s="144" t="s">
        <v>328</v>
      </c>
      <c r="M129" s="136" t="s">
        <v>419</v>
      </c>
      <c r="N129" s="145" t="s">
        <v>475</v>
      </c>
    </row>
    <row r="130" spans="1:14" s="28" customFormat="1" ht="27.95" customHeight="1" x14ac:dyDescent="0.15">
      <c r="A130" s="69" t="s">
        <v>37</v>
      </c>
      <c r="B130" s="27" t="s">
        <v>211</v>
      </c>
      <c r="C130" s="62" t="s">
        <v>47</v>
      </c>
      <c r="D130" s="37">
        <v>16.5</v>
      </c>
      <c r="E130" s="37">
        <v>16.5</v>
      </c>
      <c r="F130" s="38">
        <v>4500000</v>
      </c>
      <c r="G130" s="31">
        <f t="shared" si="14"/>
        <v>900000</v>
      </c>
      <c r="H130" s="31">
        <f t="shared" si="15"/>
        <v>1350000</v>
      </c>
      <c r="I130" s="31">
        <f t="shared" si="16"/>
        <v>1350000</v>
      </c>
      <c r="J130" s="31">
        <f t="shared" si="17"/>
        <v>900000</v>
      </c>
      <c r="K130" s="67" t="s">
        <v>111</v>
      </c>
      <c r="L130" s="72" t="s">
        <v>328</v>
      </c>
      <c r="M130" s="91" t="s">
        <v>413</v>
      </c>
      <c r="N130" s="86"/>
    </row>
    <row r="131" spans="1:14" s="28" customFormat="1" ht="27.95" customHeight="1" x14ac:dyDescent="0.15">
      <c r="A131" s="69" t="s">
        <v>37</v>
      </c>
      <c r="B131" s="27" t="s">
        <v>153</v>
      </c>
      <c r="C131" s="62" t="s">
        <v>131</v>
      </c>
      <c r="D131" s="37">
        <v>264</v>
      </c>
      <c r="E131" s="37">
        <v>264</v>
      </c>
      <c r="F131" s="38">
        <v>14520000</v>
      </c>
      <c r="G131" s="31">
        <f t="shared" si="14"/>
        <v>2904000</v>
      </c>
      <c r="H131" s="31">
        <f t="shared" si="15"/>
        <v>4356000</v>
      </c>
      <c r="I131" s="31">
        <f t="shared" si="16"/>
        <v>4356000</v>
      </c>
      <c r="J131" s="31">
        <f t="shared" si="17"/>
        <v>2904000</v>
      </c>
      <c r="K131" s="67" t="s">
        <v>111</v>
      </c>
      <c r="L131" s="72" t="s">
        <v>328</v>
      </c>
      <c r="M131" s="91" t="s">
        <v>419</v>
      </c>
      <c r="N131" s="86"/>
    </row>
    <row r="132" spans="1:14" s="28" customFormat="1" ht="27.95" customHeight="1" x14ac:dyDescent="0.15">
      <c r="A132" s="69" t="s">
        <v>37</v>
      </c>
      <c r="B132" s="27" t="s">
        <v>211</v>
      </c>
      <c r="C132" s="62" t="s">
        <v>47</v>
      </c>
      <c r="D132" s="37">
        <v>300</v>
      </c>
      <c r="E132" s="37">
        <v>300</v>
      </c>
      <c r="F132" s="38">
        <v>444000</v>
      </c>
      <c r="G132" s="31">
        <f t="shared" si="14"/>
        <v>88800</v>
      </c>
      <c r="H132" s="31">
        <f t="shared" si="15"/>
        <v>133200</v>
      </c>
      <c r="I132" s="31">
        <f t="shared" si="16"/>
        <v>133200</v>
      </c>
      <c r="J132" s="31">
        <f t="shared" si="17"/>
        <v>88800</v>
      </c>
      <c r="K132" s="67" t="s">
        <v>111</v>
      </c>
      <c r="L132" s="72" t="s">
        <v>328</v>
      </c>
      <c r="M132" s="91" t="s">
        <v>404</v>
      </c>
      <c r="N132" s="86" t="s">
        <v>475</v>
      </c>
    </row>
    <row r="133" spans="1:14" s="28" customFormat="1" ht="27.95" customHeight="1" x14ac:dyDescent="0.15">
      <c r="A133" s="69" t="s">
        <v>37</v>
      </c>
      <c r="B133" s="27" t="s">
        <v>320</v>
      </c>
      <c r="C133" s="62" t="s">
        <v>91</v>
      </c>
      <c r="D133" s="37">
        <v>1000</v>
      </c>
      <c r="E133" s="37">
        <v>1000</v>
      </c>
      <c r="F133" s="38">
        <v>1480000</v>
      </c>
      <c r="G133" s="31">
        <f t="shared" si="14"/>
        <v>296000</v>
      </c>
      <c r="H133" s="31">
        <f t="shared" si="15"/>
        <v>444000</v>
      </c>
      <c r="I133" s="31">
        <f t="shared" si="16"/>
        <v>444000</v>
      </c>
      <c r="J133" s="31">
        <f t="shared" si="17"/>
        <v>296000</v>
      </c>
      <c r="K133" s="67" t="s">
        <v>111</v>
      </c>
      <c r="L133" s="72" t="s">
        <v>328</v>
      </c>
      <c r="M133" s="91" t="s">
        <v>404</v>
      </c>
      <c r="N133" s="86"/>
    </row>
    <row r="134" spans="1:14" s="28" customFormat="1" ht="27.95" customHeight="1" x14ac:dyDescent="0.15">
      <c r="A134" s="137" t="s">
        <v>37</v>
      </c>
      <c r="B134" s="138" t="s">
        <v>434</v>
      </c>
      <c r="C134" s="139" t="s">
        <v>300</v>
      </c>
      <c r="D134" s="140">
        <v>1000</v>
      </c>
      <c r="E134" s="140">
        <v>834</v>
      </c>
      <c r="F134" s="141">
        <v>20000000</v>
      </c>
      <c r="G134" s="142">
        <f t="shared" si="14"/>
        <v>4000000</v>
      </c>
      <c r="H134" s="142">
        <f t="shared" si="15"/>
        <v>6000000</v>
      </c>
      <c r="I134" s="142">
        <f t="shared" si="16"/>
        <v>6000000</v>
      </c>
      <c r="J134" s="142">
        <f t="shared" si="17"/>
        <v>4000000</v>
      </c>
      <c r="K134" s="143" t="s">
        <v>111</v>
      </c>
      <c r="L134" s="144" t="s">
        <v>328</v>
      </c>
      <c r="M134" s="136" t="s">
        <v>409</v>
      </c>
      <c r="N134" s="86"/>
    </row>
    <row r="135" spans="1:14" s="28" customFormat="1" ht="27.95" customHeight="1" x14ac:dyDescent="0.15">
      <c r="A135" s="69" t="s">
        <v>37</v>
      </c>
      <c r="B135" s="27" t="s">
        <v>435</v>
      </c>
      <c r="C135" s="62" t="s">
        <v>64</v>
      </c>
      <c r="D135" s="55">
        <v>10</v>
      </c>
      <c r="E135" s="55">
        <v>10</v>
      </c>
      <c r="F135" s="38">
        <v>1410000</v>
      </c>
      <c r="G135" s="31">
        <f t="shared" si="14"/>
        <v>282000</v>
      </c>
      <c r="H135" s="31">
        <f t="shared" si="15"/>
        <v>423000</v>
      </c>
      <c r="I135" s="31">
        <f t="shared" si="16"/>
        <v>423000</v>
      </c>
      <c r="J135" s="31">
        <f t="shared" si="17"/>
        <v>282000</v>
      </c>
      <c r="K135" s="67" t="s">
        <v>111</v>
      </c>
      <c r="L135" s="72" t="s">
        <v>328</v>
      </c>
      <c r="M135" s="91" t="s">
        <v>189</v>
      </c>
      <c r="N135" s="86" t="s">
        <v>476</v>
      </c>
    </row>
    <row r="136" spans="1:14" s="28" customFormat="1" ht="27.95" customHeight="1" x14ac:dyDescent="0.15">
      <c r="A136" s="69" t="s">
        <v>37</v>
      </c>
      <c r="B136" s="27" t="s">
        <v>147</v>
      </c>
      <c r="C136" s="62" t="s">
        <v>138</v>
      </c>
      <c r="D136" s="57">
        <v>0.5</v>
      </c>
      <c r="E136" s="57">
        <v>0.5</v>
      </c>
      <c r="F136" s="38">
        <v>1700000</v>
      </c>
      <c r="G136" s="31">
        <f t="shared" si="14"/>
        <v>340000</v>
      </c>
      <c r="H136" s="31">
        <f t="shared" si="15"/>
        <v>510000</v>
      </c>
      <c r="I136" s="31">
        <f t="shared" si="16"/>
        <v>510000</v>
      </c>
      <c r="J136" s="31">
        <f t="shared" si="17"/>
        <v>340000</v>
      </c>
      <c r="K136" s="67" t="s">
        <v>111</v>
      </c>
      <c r="L136" s="72" t="s">
        <v>328</v>
      </c>
      <c r="M136" s="91" t="s">
        <v>418</v>
      </c>
      <c r="N136" s="86"/>
    </row>
    <row r="137" spans="1:14" s="28" customFormat="1" ht="27.95" customHeight="1" x14ac:dyDescent="0.15">
      <c r="A137" s="69" t="s">
        <v>37</v>
      </c>
      <c r="B137" s="27" t="s">
        <v>346</v>
      </c>
      <c r="C137" s="62" t="s">
        <v>113</v>
      </c>
      <c r="D137" s="100">
        <v>2</v>
      </c>
      <c r="E137" s="100">
        <v>2</v>
      </c>
      <c r="F137" s="38">
        <v>10000000</v>
      </c>
      <c r="G137" s="31">
        <f t="shared" si="14"/>
        <v>2000000</v>
      </c>
      <c r="H137" s="31">
        <f t="shared" si="15"/>
        <v>3000000</v>
      </c>
      <c r="I137" s="31">
        <f t="shared" si="16"/>
        <v>3000000</v>
      </c>
      <c r="J137" s="31">
        <f t="shared" si="17"/>
        <v>2000000</v>
      </c>
      <c r="K137" s="67" t="s">
        <v>111</v>
      </c>
      <c r="L137" s="72" t="s">
        <v>328</v>
      </c>
      <c r="M137" s="91" t="s">
        <v>436</v>
      </c>
      <c r="N137" s="86"/>
    </row>
    <row r="138" spans="1:14" s="61" customFormat="1" ht="27.95" customHeight="1" x14ac:dyDescent="0.15">
      <c r="A138" s="118" t="s">
        <v>333</v>
      </c>
      <c r="B138" s="132" t="s">
        <v>242</v>
      </c>
      <c r="C138" s="126" t="s">
        <v>243</v>
      </c>
      <c r="D138" s="121" t="s">
        <v>495</v>
      </c>
      <c r="E138" s="121" t="s">
        <v>495</v>
      </c>
      <c r="F138" s="115">
        <v>6000000</v>
      </c>
      <c r="G138" s="129">
        <f t="shared" si="14"/>
        <v>1200000</v>
      </c>
      <c r="H138" s="129">
        <f t="shared" si="15"/>
        <v>1800000</v>
      </c>
      <c r="I138" s="129">
        <f t="shared" si="16"/>
        <v>1800000</v>
      </c>
      <c r="J138" s="115">
        <f t="shared" si="17"/>
        <v>1200000</v>
      </c>
      <c r="K138" s="123" t="s">
        <v>111</v>
      </c>
      <c r="L138" s="133" t="s">
        <v>328</v>
      </c>
      <c r="M138" s="134" t="s">
        <v>244</v>
      </c>
      <c r="N138" s="61" t="s">
        <v>494</v>
      </c>
    </row>
    <row r="139" spans="1:14" s="61" customFormat="1" ht="27.95" customHeight="1" x14ac:dyDescent="0.15">
      <c r="A139" s="118" t="s">
        <v>37</v>
      </c>
      <c r="B139" s="119" t="s">
        <v>440</v>
      </c>
      <c r="C139" s="120" t="s">
        <v>399</v>
      </c>
      <c r="D139" s="135">
        <v>1</v>
      </c>
      <c r="E139" s="135">
        <v>1</v>
      </c>
      <c r="F139" s="117">
        <v>30000000</v>
      </c>
      <c r="G139" s="129">
        <f t="shared" si="14"/>
        <v>6000000</v>
      </c>
      <c r="H139" s="129">
        <f t="shared" si="15"/>
        <v>9000000</v>
      </c>
      <c r="I139" s="129">
        <f t="shared" si="16"/>
        <v>9000000</v>
      </c>
      <c r="J139" s="129">
        <f t="shared" si="17"/>
        <v>6000000</v>
      </c>
      <c r="K139" s="123" t="s">
        <v>111</v>
      </c>
      <c r="L139" s="133" t="s">
        <v>328</v>
      </c>
      <c r="M139" s="124" t="s">
        <v>424</v>
      </c>
      <c r="N139" s="61" t="s">
        <v>494</v>
      </c>
    </row>
    <row r="140" spans="1:14" s="28" customFormat="1" ht="27.95" customHeight="1" x14ac:dyDescent="0.15">
      <c r="A140" s="69" t="s">
        <v>37</v>
      </c>
      <c r="B140" s="27" t="s">
        <v>271</v>
      </c>
      <c r="C140" s="39" t="s">
        <v>272</v>
      </c>
      <c r="D140" s="58">
        <v>3000</v>
      </c>
      <c r="E140" s="58">
        <v>1700</v>
      </c>
      <c r="F140" s="31">
        <f t="shared" ref="F140:F154" si="18">E140*4852</f>
        <v>8248400</v>
      </c>
      <c r="G140" s="31">
        <f t="shared" si="14"/>
        <v>1649680</v>
      </c>
      <c r="H140" s="31">
        <f t="shared" si="15"/>
        <v>2474520</v>
      </c>
      <c r="I140" s="31">
        <f t="shared" si="16"/>
        <v>2474520</v>
      </c>
      <c r="J140" s="31">
        <f t="shared" si="17"/>
        <v>1649680</v>
      </c>
      <c r="K140" s="67" t="s">
        <v>437</v>
      </c>
      <c r="L140" s="72" t="s">
        <v>438</v>
      </c>
      <c r="M140" s="91" t="s">
        <v>439</v>
      </c>
      <c r="N140" s="37"/>
    </row>
    <row r="141" spans="1:14" s="28" customFormat="1" ht="27.95" customHeight="1" x14ac:dyDescent="0.15">
      <c r="A141" s="69" t="s">
        <v>37</v>
      </c>
      <c r="B141" s="27" t="s">
        <v>274</v>
      </c>
      <c r="C141" s="39" t="s">
        <v>58</v>
      </c>
      <c r="D141" s="58">
        <v>6000</v>
      </c>
      <c r="E141" s="58">
        <v>1700</v>
      </c>
      <c r="F141" s="31">
        <f t="shared" si="18"/>
        <v>8248400</v>
      </c>
      <c r="G141" s="31">
        <f t="shared" si="14"/>
        <v>1649680</v>
      </c>
      <c r="H141" s="31">
        <f t="shared" si="15"/>
        <v>2474520</v>
      </c>
      <c r="I141" s="31">
        <f t="shared" si="16"/>
        <v>2474520</v>
      </c>
      <c r="J141" s="31">
        <f t="shared" si="17"/>
        <v>1649680</v>
      </c>
      <c r="K141" s="67" t="s">
        <v>437</v>
      </c>
      <c r="L141" s="72" t="s">
        <v>438</v>
      </c>
      <c r="M141" s="91" t="s">
        <v>439</v>
      </c>
      <c r="N141" s="37"/>
    </row>
    <row r="142" spans="1:14" s="28" customFormat="1" ht="27.95" customHeight="1" x14ac:dyDescent="0.15">
      <c r="A142" s="69" t="s">
        <v>37</v>
      </c>
      <c r="B142" s="27" t="s">
        <v>275</v>
      </c>
      <c r="C142" s="39" t="s">
        <v>276</v>
      </c>
      <c r="D142" s="58">
        <v>1500</v>
      </c>
      <c r="E142" s="58">
        <v>1200</v>
      </c>
      <c r="F142" s="31">
        <f t="shared" si="18"/>
        <v>5822400</v>
      </c>
      <c r="G142" s="31">
        <f t="shared" si="14"/>
        <v>1164480</v>
      </c>
      <c r="H142" s="31">
        <f t="shared" si="15"/>
        <v>1746720</v>
      </c>
      <c r="I142" s="31">
        <f t="shared" si="16"/>
        <v>1746720</v>
      </c>
      <c r="J142" s="31">
        <f t="shared" si="17"/>
        <v>1164480</v>
      </c>
      <c r="K142" s="67" t="s">
        <v>437</v>
      </c>
      <c r="L142" s="72" t="s">
        <v>438</v>
      </c>
      <c r="M142" s="91" t="s">
        <v>439</v>
      </c>
      <c r="N142" s="37"/>
    </row>
    <row r="143" spans="1:14" s="145" customFormat="1" ht="27.95" customHeight="1" x14ac:dyDescent="0.15">
      <c r="A143" s="137" t="s">
        <v>37</v>
      </c>
      <c r="B143" s="138" t="s">
        <v>277</v>
      </c>
      <c r="C143" s="139" t="s">
        <v>278</v>
      </c>
      <c r="D143" s="148">
        <v>250</v>
      </c>
      <c r="E143" s="148">
        <v>250</v>
      </c>
      <c r="F143" s="142">
        <f t="shared" si="18"/>
        <v>1213000</v>
      </c>
      <c r="G143" s="142">
        <f t="shared" si="14"/>
        <v>242600</v>
      </c>
      <c r="H143" s="142">
        <f t="shared" si="15"/>
        <v>363900</v>
      </c>
      <c r="I143" s="142">
        <f t="shared" si="16"/>
        <v>363900</v>
      </c>
      <c r="J143" s="142">
        <f t="shared" si="17"/>
        <v>242600</v>
      </c>
      <c r="K143" s="143" t="s">
        <v>437</v>
      </c>
      <c r="L143" s="144" t="s">
        <v>438</v>
      </c>
      <c r="M143" s="136" t="s">
        <v>439</v>
      </c>
      <c r="N143" s="149"/>
    </row>
    <row r="144" spans="1:14" s="28" customFormat="1" ht="27.95" customHeight="1" x14ac:dyDescent="0.15">
      <c r="A144" s="69" t="s">
        <v>37</v>
      </c>
      <c r="B144" s="27" t="s">
        <v>279</v>
      </c>
      <c r="C144" s="39" t="s">
        <v>86</v>
      </c>
      <c r="D144" s="58">
        <v>1300</v>
      </c>
      <c r="E144" s="58">
        <v>1000</v>
      </c>
      <c r="F144" s="31">
        <f t="shared" si="18"/>
        <v>4852000</v>
      </c>
      <c r="G144" s="31">
        <f t="shared" si="14"/>
        <v>970400</v>
      </c>
      <c r="H144" s="31">
        <f t="shared" si="15"/>
        <v>1455600</v>
      </c>
      <c r="I144" s="31">
        <f t="shared" si="16"/>
        <v>1455600</v>
      </c>
      <c r="J144" s="31">
        <f t="shared" si="17"/>
        <v>970400</v>
      </c>
      <c r="K144" s="67" t="s">
        <v>437</v>
      </c>
      <c r="L144" s="72" t="s">
        <v>438</v>
      </c>
      <c r="M144" s="91" t="s">
        <v>439</v>
      </c>
      <c r="N144" s="86"/>
    </row>
    <row r="145" spans="1:14" s="28" customFormat="1" ht="27.95" customHeight="1" x14ac:dyDescent="0.15">
      <c r="A145" s="69" t="s">
        <v>37</v>
      </c>
      <c r="B145" s="27" t="s">
        <v>280</v>
      </c>
      <c r="C145" s="39" t="s">
        <v>281</v>
      </c>
      <c r="D145" s="58">
        <v>1500</v>
      </c>
      <c r="E145" s="58">
        <v>1200</v>
      </c>
      <c r="F145" s="31">
        <f t="shared" si="18"/>
        <v>5822400</v>
      </c>
      <c r="G145" s="31">
        <f t="shared" si="14"/>
        <v>1164480</v>
      </c>
      <c r="H145" s="31">
        <f t="shared" si="15"/>
        <v>1746720</v>
      </c>
      <c r="I145" s="31">
        <f t="shared" si="16"/>
        <v>1746720</v>
      </c>
      <c r="J145" s="31">
        <f t="shared" si="17"/>
        <v>1164480</v>
      </c>
      <c r="K145" s="67" t="s">
        <v>437</v>
      </c>
      <c r="L145" s="72" t="s">
        <v>438</v>
      </c>
      <c r="M145" s="91" t="s">
        <v>439</v>
      </c>
      <c r="N145" s="54"/>
    </row>
    <row r="146" spans="1:14" s="28" customFormat="1" ht="27.95" customHeight="1" x14ac:dyDescent="0.15">
      <c r="A146" s="69" t="s">
        <v>37</v>
      </c>
      <c r="B146" s="27" t="s">
        <v>133</v>
      </c>
      <c r="C146" s="39" t="s">
        <v>136</v>
      </c>
      <c r="D146" s="58">
        <v>3000</v>
      </c>
      <c r="E146" s="58">
        <v>1700</v>
      </c>
      <c r="F146" s="31">
        <f t="shared" si="18"/>
        <v>8248400</v>
      </c>
      <c r="G146" s="31">
        <f t="shared" si="14"/>
        <v>1649680</v>
      </c>
      <c r="H146" s="31">
        <f t="shared" si="15"/>
        <v>2474520</v>
      </c>
      <c r="I146" s="31">
        <f t="shared" si="16"/>
        <v>2474520</v>
      </c>
      <c r="J146" s="31">
        <f t="shared" si="17"/>
        <v>1649680</v>
      </c>
      <c r="K146" s="67" t="s">
        <v>437</v>
      </c>
      <c r="L146" s="72" t="s">
        <v>438</v>
      </c>
      <c r="M146" s="91" t="s">
        <v>439</v>
      </c>
      <c r="N146" s="54"/>
    </row>
    <row r="147" spans="1:14" s="28" customFormat="1" ht="27.95" customHeight="1" x14ac:dyDescent="0.15">
      <c r="A147" s="69" t="s">
        <v>37</v>
      </c>
      <c r="B147" s="27" t="s">
        <v>282</v>
      </c>
      <c r="C147" s="39" t="s">
        <v>126</v>
      </c>
      <c r="D147" s="58">
        <v>2500</v>
      </c>
      <c r="E147" s="58">
        <v>1700</v>
      </c>
      <c r="F147" s="31">
        <f t="shared" si="18"/>
        <v>8248400</v>
      </c>
      <c r="G147" s="31">
        <f t="shared" si="14"/>
        <v>1649680</v>
      </c>
      <c r="H147" s="31">
        <f t="shared" si="15"/>
        <v>2474520</v>
      </c>
      <c r="I147" s="31">
        <f t="shared" si="16"/>
        <v>2474520</v>
      </c>
      <c r="J147" s="31">
        <f t="shared" si="17"/>
        <v>1649680</v>
      </c>
      <c r="K147" s="67" t="s">
        <v>437</v>
      </c>
      <c r="L147" s="72" t="s">
        <v>438</v>
      </c>
      <c r="M147" s="91" t="s">
        <v>439</v>
      </c>
      <c r="N147" s="86"/>
    </row>
    <row r="148" spans="1:14" s="28" customFormat="1" ht="27.95" customHeight="1" x14ac:dyDescent="0.15">
      <c r="A148" s="69" t="s">
        <v>37</v>
      </c>
      <c r="B148" s="27" t="s">
        <v>283</v>
      </c>
      <c r="C148" s="39" t="s">
        <v>284</v>
      </c>
      <c r="D148" s="58">
        <v>3000</v>
      </c>
      <c r="E148" s="58">
        <v>1700</v>
      </c>
      <c r="F148" s="31">
        <f t="shared" si="18"/>
        <v>8248400</v>
      </c>
      <c r="G148" s="31">
        <f t="shared" si="14"/>
        <v>1649680</v>
      </c>
      <c r="H148" s="31">
        <f t="shared" si="15"/>
        <v>2474520</v>
      </c>
      <c r="I148" s="31">
        <f t="shared" si="16"/>
        <v>2474520</v>
      </c>
      <c r="J148" s="31">
        <f t="shared" si="17"/>
        <v>1649680</v>
      </c>
      <c r="K148" s="67" t="s">
        <v>437</v>
      </c>
      <c r="L148" s="72" t="s">
        <v>438</v>
      </c>
      <c r="M148" s="91" t="s">
        <v>439</v>
      </c>
      <c r="N148" s="86"/>
    </row>
    <row r="149" spans="1:14" s="28" customFormat="1" ht="27.95" customHeight="1" x14ac:dyDescent="0.15">
      <c r="A149" s="69" t="s">
        <v>37</v>
      </c>
      <c r="B149" s="27" t="s">
        <v>285</v>
      </c>
      <c r="C149" s="39" t="s">
        <v>286</v>
      </c>
      <c r="D149" s="58">
        <v>3000</v>
      </c>
      <c r="E149" s="58">
        <v>1700</v>
      </c>
      <c r="F149" s="31">
        <f t="shared" si="18"/>
        <v>8248400</v>
      </c>
      <c r="G149" s="31">
        <f t="shared" ref="G149:G176" si="19">F149*0.2</f>
        <v>1649680</v>
      </c>
      <c r="H149" s="31">
        <f t="shared" ref="H149:H176" si="20">F149*0.3</f>
        <v>2474520</v>
      </c>
      <c r="I149" s="31">
        <f t="shared" ref="I149:I176" si="21">F149*0.3</f>
        <v>2474520</v>
      </c>
      <c r="J149" s="31">
        <f t="shared" ref="J149:J176" si="22">F149*0.2</f>
        <v>1649680</v>
      </c>
      <c r="K149" s="67" t="s">
        <v>437</v>
      </c>
      <c r="L149" s="72" t="s">
        <v>438</v>
      </c>
      <c r="M149" s="91" t="s">
        <v>439</v>
      </c>
    </row>
    <row r="150" spans="1:14" s="28" customFormat="1" ht="27.95" customHeight="1" x14ac:dyDescent="0.15">
      <c r="A150" s="69" t="s">
        <v>37</v>
      </c>
      <c r="B150" s="27" t="s">
        <v>289</v>
      </c>
      <c r="C150" s="39" t="s">
        <v>290</v>
      </c>
      <c r="D150" s="58">
        <v>6000</v>
      </c>
      <c r="E150" s="58">
        <v>1700</v>
      </c>
      <c r="F150" s="31">
        <f t="shared" si="18"/>
        <v>8248400</v>
      </c>
      <c r="G150" s="31">
        <f t="shared" si="19"/>
        <v>1649680</v>
      </c>
      <c r="H150" s="31">
        <f t="shared" si="20"/>
        <v>2474520</v>
      </c>
      <c r="I150" s="31">
        <f t="shared" si="21"/>
        <v>2474520</v>
      </c>
      <c r="J150" s="31">
        <f t="shared" si="22"/>
        <v>1649680</v>
      </c>
      <c r="K150" s="67" t="s">
        <v>437</v>
      </c>
      <c r="L150" s="72" t="s">
        <v>438</v>
      </c>
      <c r="M150" s="91" t="s">
        <v>439</v>
      </c>
    </row>
    <row r="151" spans="1:14" s="28" customFormat="1" ht="27.95" customHeight="1" x14ac:dyDescent="0.15">
      <c r="A151" s="69" t="s">
        <v>37</v>
      </c>
      <c r="B151" s="27" t="s">
        <v>291</v>
      </c>
      <c r="C151" s="39" t="s">
        <v>292</v>
      </c>
      <c r="D151" s="58">
        <v>3000</v>
      </c>
      <c r="E151" s="58">
        <v>1700</v>
      </c>
      <c r="F151" s="31">
        <f t="shared" si="18"/>
        <v>8248400</v>
      </c>
      <c r="G151" s="31">
        <f t="shared" si="19"/>
        <v>1649680</v>
      </c>
      <c r="H151" s="31">
        <f t="shared" si="20"/>
        <v>2474520</v>
      </c>
      <c r="I151" s="31">
        <f t="shared" si="21"/>
        <v>2474520</v>
      </c>
      <c r="J151" s="31">
        <f t="shared" si="22"/>
        <v>1649680</v>
      </c>
      <c r="K151" s="67" t="s">
        <v>437</v>
      </c>
      <c r="L151" s="72" t="s">
        <v>438</v>
      </c>
      <c r="M151" s="91" t="s">
        <v>439</v>
      </c>
    </row>
    <row r="152" spans="1:14" s="28" customFormat="1" ht="27.95" customHeight="1" x14ac:dyDescent="0.15">
      <c r="A152" s="69" t="s">
        <v>37</v>
      </c>
      <c r="B152" s="27" t="s">
        <v>293</v>
      </c>
      <c r="C152" s="39" t="s">
        <v>294</v>
      </c>
      <c r="D152" s="58">
        <v>3000</v>
      </c>
      <c r="E152" s="58">
        <v>1700</v>
      </c>
      <c r="F152" s="31">
        <f t="shared" si="18"/>
        <v>8248400</v>
      </c>
      <c r="G152" s="31">
        <f t="shared" si="19"/>
        <v>1649680</v>
      </c>
      <c r="H152" s="31">
        <f t="shared" si="20"/>
        <v>2474520</v>
      </c>
      <c r="I152" s="31">
        <f t="shared" si="21"/>
        <v>2474520</v>
      </c>
      <c r="J152" s="31">
        <f t="shared" si="22"/>
        <v>1649680</v>
      </c>
      <c r="K152" s="67" t="s">
        <v>437</v>
      </c>
      <c r="L152" s="72" t="s">
        <v>438</v>
      </c>
      <c r="M152" s="91" t="s">
        <v>439</v>
      </c>
    </row>
    <row r="153" spans="1:14" s="28" customFormat="1" ht="27.95" customHeight="1" x14ac:dyDescent="0.15">
      <c r="A153" s="69" t="s">
        <v>37</v>
      </c>
      <c r="B153" s="27" t="s">
        <v>295</v>
      </c>
      <c r="C153" s="39" t="s">
        <v>296</v>
      </c>
      <c r="D153" s="58">
        <v>3000</v>
      </c>
      <c r="E153" s="58">
        <v>1700</v>
      </c>
      <c r="F153" s="31">
        <f t="shared" si="18"/>
        <v>8248400</v>
      </c>
      <c r="G153" s="31">
        <f t="shared" si="19"/>
        <v>1649680</v>
      </c>
      <c r="H153" s="31">
        <f t="shared" si="20"/>
        <v>2474520</v>
      </c>
      <c r="I153" s="31">
        <f t="shared" si="21"/>
        <v>2474520</v>
      </c>
      <c r="J153" s="31">
        <f t="shared" si="22"/>
        <v>1649680</v>
      </c>
      <c r="K153" s="67" t="s">
        <v>437</v>
      </c>
      <c r="L153" s="72" t="s">
        <v>438</v>
      </c>
      <c r="M153" s="91" t="s">
        <v>439</v>
      </c>
    </row>
    <row r="154" spans="1:14" s="28" customFormat="1" ht="27.95" customHeight="1" x14ac:dyDescent="0.15">
      <c r="A154" s="69" t="s">
        <v>37</v>
      </c>
      <c r="B154" s="27" t="s">
        <v>297</v>
      </c>
      <c r="C154" s="39" t="s">
        <v>298</v>
      </c>
      <c r="D154" s="58">
        <v>2000</v>
      </c>
      <c r="E154" s="58">
        <v>1400</v>
      </c>
      <c r="F154" s="31">
        <f t="shared" si="18"/>
        <v>6792800</v>
      </c>
      <c r="G154" s="31">
        <f t="shared" si="19"/>
        <v>1358560</v>
      </c>
      <c r="H154" s="31">
        <f t="shared" si="20"/>
        <v>2037840</v>
      </c>
      <c r="I154" s="31">
        <f t="shared" si="21"/>
        <v>2037840</v>
      </c>
      <c r="J154" s="31">
        <f t="shared" si="22"/>
        <v>1358560</v>
      </c>
      <c r="K154" s="67" t="s">
        <v>437</v>
      </c>
      <c r="L154" s="72" t="s">
        <v>438</v>
      </c>
      <c r="M154" s="91" t="s">
        <v>439</v>
      </c>
    </row>
    <row r="155" spans="1:14" s="28" customFormat="1" ht="27.95" customHeight="1" x14ac:dyDescent="0.15">
      <c r="A155" s="69" t="s">
        <v>37</v>
      </c>
      <c r="B155" s="27" t="s">
        <v>440</v>
      </c>
      <c r="C155" s="62" t="s">
        <v>399</v>
      </c>
      <c r="D155" s="98">
        <v>1</v>
      </c>
      <c r="E155" s="98"/>
      <c r="F155" s="38"/>
      <c r="G155" s="31">
        <f t="shared" si="19"/>
        <v>0</v>
      </c>
      <c r="H155" s="31">
        <f t="shared" si="20"/>
        <v>0</v>
      </c>
      <c r="I155" s="31">
        <f t="shared" si="21"/>
        <v>0</v>
      </c>
      <c r="J155" s="31">
        <f t="shared" si="22"/>
        <v>0</v>
      </c>
      <c r="K155" s="87" t="s">
        <v>84</v>
      </c>
      <c r="L155" s="67" t="s">
        <v>453</v>
      </c>
      <c r="M155" s="91" t="s">
        <v>441</v>
      </c>
    </row>
    <row r="156" spans="1:14" s="28" customFormat="1" ht="27.95" customHeight="1" x14ac:dyDescent="0.15">
      <c r="A156" s="69" t="s">
        <v>37</v>
      </c>
      <c r="B156" s="27" t="s">
        <v>440</v>
      </c>
      <c r="C156" s="62" t="s">
        <v>399</v>
      </c>
      <c r="D156" s="98">
        <v>1</v>
      </c>
      <c r="E156" s="98"/>
      <c r="F156" s="38"/>
      <c r="G156" s="31">
        <f t="shared" si="19"/>
        <v>0</v>
      </c>
      <c r="H156" s="31">
        <f t="shared" si="20"/>
        <v>0</v>
      </c>
      <c r="I156" s="31">
        <f t="shared" si="21"/>
        <v>0</v>
      </c>
      <c r="J156" s="31">
        <f t="shared" si="22"/>
        <v>0</v>
      </c>
      <c r="K156" s="87" t="s">
        <v>84</v>
      </c>
      <c r="L156" s="67" t="s">
        <v>453</v>
      </c>
      <c r="M156" s="91" t="s">
        <v>442</v>
      </c>
    </row>
    <row r="157" spans="1:14" s="28" customFormat="1" ht="27.95" customHeight="1" x14ac:dyDescent="0.15">
      <c r="A157" s="69" t="s">
        <v>37</v>
      </c>
      <c r="B157" s="27" t="s">
        <v>440</v>
      </c>
      <c r="C157" s="62" t="s">
        <v>399</v>
      </c>
      <c r="D157" s="98">
        <v>1</v>
      </c>
      <c r="E157" s="98"/>
      <c r="F157" s="38"/>
      <c r="G157" s="31">
        <f t="shared" si="19"/>
        <v>0</v>
      </c>
      <c r="H157" s="31">
        <f t="shared" si="20"/>
        <v>0</v>
      </c>
      <c r="I157" s="31">
        <f t="shared" si="21"/>
        <v>0</v>
      </c>
      <c r="J157" s="31">
        <f t="shared" si="22"/>
        <v>0</v>
      </c>
      <c r="K157" s="87" t="s">
        <v>84</v>
      </c>
      <c r="L157" s="67" t="s">
        <v>453</v>
      </c>
      <c r="M157" s="91" t="s">
        <v>443</v>
      </c>
    </row>
    <row r="158" spans="1:14" s="28" customFormat="1" ht="27.95" customHeight="1" x14ac:dyDescent="0.15">
      <c r="A158" s="69" t="s">
        <v>37</v>
      </c>
      <c r="B158" s="27" t="s">
        <v>440</v>
      </c>
      <c r="C158" s="62" t="s">
        <v>399</v>
      </c>
      <c r="D158" s="37">
        <v>1935</v>
      </c>
      <c r="E158" s="37"/>
      <c r="F158" s="38"/>
      <c r="G158" s="31">
        <f t="shared" si="19"/>
        <v>0</v>
      </c>
      <c r="H158" s="31">
        <f t="shared" si="20"/>
        <v>0</v>
      </c>
      <c r="I158" s="31">
        <f t="shared" si="21"/>
        <v>0</v>
      </c>
      <c r="J158" s="31">
        <f t="shared" si="22"/>
        <v>0</v>
      </c>
      <c r="K158" s="87" t="s">
        <v>84</v>
      </c>
      <c r="L158" s="67" t="s">
        <v>453</v>
      </c>
      <c r="M158" s="91" t="s">
        <v>419</v>
      </c>
    </row>
    <row r="159" spans="1:14" s="28" customFormat="1" ht="27.95" customHeight="1" x14ac:dyDescent="0.15">
      <c r="A159" s="69" t="s">
        <v>37</v>
      </c>
      <c r="B159" s="17" t="s">
        <v>378</v>
      </c>
      <c r="C159" s="12" t="s">
        <v>379</v>
      </c>
      <c r="D159" s="98">
        <v>1</v>
      </c>
      <c r="E159" s="98"/>
      <c r="F159" s="38"/>
      <c r="G159" s="31">
        <f t="shared" si="19"/>
        <v>0</v>
      </c>
      <c r="H159" s="31">
        <f t="shared" si="20"/>
        <v>0</v>
      </c>
      <c r="I159" s="31">
        <f t="shared" si="21"/>
        <v>0</v>
      </c>
      <c r="J159" s="31">
        <f t="shared" si="22"/>
        <v>0</v>
      </c>
      <c r="K159" s="87" t="s">
        <v>84</v>
      </c>
      <c r="L159" s="67" t="s">
        <v>453</v>
      </c>
      <c r="M159" s="91" t="s">
        <v>444</v>
      </c>
    </row>
    <row r="160" spans="1:14" s="28" customFormat="1" ht="27.95" customHeight="1" x14ac:dyDescent="0.15">
      <c r="A160" s="69" t="s">
        <v>37</v>
      </c>
      <c r="B160" s="17" t="s">
        <v>378</v>
      </c>
      <c r="C160" s="12" t="s">
        <v>379</v>
      </c>
      <c r="D160" s="98">
        <v>1</v>
      </c>
      <c r="E160" s="98"/>
      <c r="F160" s="38"/>
      <c r="G160" s="31">
        <f t="shared" si="19"/>
        <v>0</v>
      </c>
      <c r="H160" s="31">
        <f t="shared" si="20"/>
        <v>0</v>
      </c>
      <c r="I160" s="31">
        <f t="shared" si="21"/>
        <v>0</v>
      </c>
      <c r="J160" s="31">
        <f t="shared" si="22"/>
        <v>0</v>
      </c>
      <c r="K160" s="87" t="s">
        <v>84</v>
      </c>
      <c r="L160" s="67" t="s">
        <v>452</v>
      </c>
      <c r="M160" s="91" t="s">
        <v>445</v>
      </c>
    </row>
    <row r="161" spans="1:14" s="28" customFormat="1" ht="27.95" customHeight="1" x14ac:dyDescent="0.15">
      <c r="A161" s="69" t="s">
        <v>37</v>
      </c>
      <c r="B161" s="17" t="s">
        <v>378</v>
      </c>
      <c r="C161" s="12" t="s">
        <v>379</v>
      </c>
      <c r="D161" s="98">
        <v>1</v>
      </c>
      <c r="E161" s="98"/>
      <c r="F161" s="38"/>
      <c r="G161" s="31">
        <f t="shared" si="19"/>
        <v>0</v>
      </c>
      <c r="H161" s="31">
        <f t="shared" si="20"/>
        <v>0</v>
      </c>
      <c r="I161" s="31">
        <f t="shared" si="21"/>
        <v>0</v>
      </c>
      <c r="J161" s="31">
        <f t="shared" si="22"/>
        <v>0</v>
      </c>
      <c r="K161" s="87" t="s">
        <v>84</v>
      </c>
      <c r="L161" s="67" t="s">
        <v>453</v>
      </c>
      <c r="M161" s="91" t="s">
        <v>424</v>
      </c>
    </row>
    <row r="162" spans="1:14" s="28" customFormat="1" ht="27.95" customHeight="1" x14ac:dyDescent="0.15">
      <c r="A162" s="69" t="s">
        <v>37</v>
      </c>
      <c r="B162" s="17" t="s">
        <v>376</v>
      </c>
      <c r="C162" s="12" t="s">
        <v>377</v>
      </c>
      <c r="D162" s="98">
        <v>1</v>
      </c>
      <c r="E162" s="98"/>
      <c r="F162" s="38"/>
      <c r="G162" s="31">
        <f t="shared" si="19"/>
        <v>0</v>
      </c>
      <c r="H162" s="31">
        <f t="shared" si="20"/>
        <v>0</v>
      </c>
      <c r="I162" s="31">
        <f t="shared" si="21"/>
        <v>0</v>
      </c>
      <c r="J162" s="31">
        <f t="shared" si="22"/>
        <v>0</v>
      </c>
      <c r="K162" s="87" t="s">
        <v>84</v>
      </c>
      <c r="L162" s="67" t="s">
        <v>451</v>
      </c>
      <c r="M162" s="91" t="s">
        <v>446</v>
      </c>
    </row>
    <row r="163" spans="1:14" s="28" customFormat="1" ht="27.95" customHeight="1" x14ac:dyDescent="0.15">
      <c r="A163" s="69" t="s">
        <v>37</v>
      </c>
      <c r="B163" s="17" t="s">
        <v>376</v>
      </c>
      <c r="C163" s="12" t="s">
        <v>377</v>
      </c>
      <c r="D163" s="98">
        <v>1</v>
      </c>
      <c r="E163" s="98"/>
      <c r="F163" s="38"/>
      <c r="G163" s="31">
        <f t="shared" si="19"/>
        <v>0</v>
      </c>
      <c r="H163" s="31">
        <f t="shared" si="20"/>
        <v>0</v>
      </c>
      <c r="I163" s="31">
        <f t="shared" si="21"/>
        <v>0</v>
      </c>
      <c r="J163" s="31">
        <f t="shared" si="22"/>
        <v>0</v>
      </c>
      <c r="K163" s="87" t="s">
        <v>84</v>
      </c>
      <c r="L163" s="67" t="s">
        <v>451</v>
      </c>
      <c r="M163" s="91" t="s">
        <v>447</v>
      </c>
    </row>
    <row r="164" spans="1:14" s="28" customFormat="1" ht="27.95" customHeight="1" x14ac:dyDescent="0.15">
      <c r="A164" s="69" t="s">
        <v>37</v>
      </c>
      <c r="B164" s="27" t="s">
        <v>273</v>
      </c>
      <c r="C164" s="39" t="s">
        <v>63</v>
      </c>
      <c r="D164" s="58">
        <v>3000</v>
      </c>
      <c r="E164" s="58"/>
      <c r="F164" s="31"/>
      <c r="G164" s="31">
        <f t="shared" si="19"/>
        <v>0</v>
      </c>
      <c r="H164" s="31">
        <f t="shared" si="20"/>
        <v>0</v>
      </c>
      <c r="I164" s="31">
        <f t="shared" si="21"/>
        <v>0</v>
      </c>
      <c r="J164" s="31">
        <f t="shared" si="22"/>
        <v>0</v>
      </c>
      <c r="K164" s="87" t="s">
        <v>84</v>
      </c>
      <c r="L164" s="72" t="s">
        <v>472</v>
      </c>
      <c r="M164" s="91" t="s">
        <v>439</v>
      </c>
      <c r="N164" s="28" t="s">
        <v>474</v>
      </c>
    </row>
    <row r="165" spans="1:14" s="28" customFormat="1" ht="27.95" customHeight="1" x14ac:dyDescent="0.15">
      <c r="A165" s="69" t="s">
        <v>37</v>
      </c>
      <c r="B165" s="27" t="s">
        <v>321</v>
      </c>
      <c r="C165" s="12" t="s">
        <v>38</v>
      </c>
      <c r="D165" s="56">
        <v>300</v>
      </c>
      <c r="E165" s="56"/>
      <c r="F165" s="38"/>
      <c r="G165" s="31">
        <f t="shared" si="19"/>
        <v>0</v>
      </c>
      <c r="H165" s="31">
        <f t="shared" si="20"/>
        <v>0</v>
      </c>
      <c r="I165" s="31">
        <f t="shared" si="21"/>
        <v>0</v>
      </c>
      <c r="J165" s="31">
        <f t="shared" si="22"/>
        <v>0</v>
      </c>
      <c r="K165" s="87" t="s">
        <v>84</v>
      </c>
      <c r="L165" s="72" t="s">
        <v>472</v>
      </c>
      <c r="M165" s="91" t="s">
        <v>428</v>
      </c>
      <c r="N165" s="28" t="s">
        <v>474</v>
      </c>
    </row>
    <row r="166" spans="1:14" s="28" customFormat="1" ht="27.95" customHeight="1" x14ac:dyDescent="0.15">
      <c r="A166" s="69" t="s">
        <v>37</v>
      </c>
      <c r="B166" s="17" t="s">
        <v>190</v>
      </c>
      <c r="C166" s="12" t="s">
        <v>191</v>
      </c>
      <c r="D166" s="55">
        <v>2</v>
      </c>
      <c r="E166" s="55"/>
      <c r="F166" s="38"/>
      <c r="G166" s="31">
        <f t="shared" si="19"/>
        <v>0</v>
      </c>
      <c r="H166" s="31">
        <f t="shared" si="20"/>
        <v>0</v>
      </c>
      <c r="I166" s="31">
        <f t="shared" si="21"/>
        <v>0</v>
      </c>
      <c r="J166" s="31">
        <f t="shared" si="22"/>
        <v>0</v>
      </c>
      <c r="K166" s="87" t="s">
        <v>84</v>
      </c>
      <c r="L166" s="72" t="s">
        <v>472</v>
      </c>
      <c r="M166" s="91" t="s">
        <v>189</v>
      </c>
      <c r="N166" s="28" t="s">
        <v>474</v>
      </c>
    </row>
    <row r="167" spans="1:14" s="28" customFormat="1" ht="27.95" customHeight="1" x14ac:dyDescent="0.15">
      <c r="A167" s="69" t="s">
        <v>37</v>
      </c>
      <c r="B167" s="17" t="s">
        <v>190</v>
      </c>
      <c r="C167" s="12" t="s">
        <v>191</v>
      </c>
      <c r="D167" s="56">
        <v>100</v>
      </c>
      <c r="E167" s="56"/>
      <c r="F167" s="38"/>
      <c r="G167" s="31">
        <f t="shared" si="19"/>
        <v>0</v>
      </c>
      <c r="H167" s="31">
        <f t="shared" si="20"/>
        <v>0</v>
      </c>
      <c r="I167" s="31">
        <f t="shared" si="21"/>
        <v>0</v>
      </c>
      <c r="J167" s="31">
        <f t="shared" si="22"/>
        <v>0</v>
      </c>
      <c r="K167" s="87" t="s">
        <v>84</v>
      </c>
      <c r="L167" s="72" t="s">
        <v>472</v>
      </c>
      <c r="M167" s="91" t="s">
        <v>407</v>
      </c>
      <c r="N167" s="28" t="s">
        <v>474</v>
      </c>
    </row>
    <row r="168" spans="1:14" s="28" customFormat="1" ht="27.95" customHeight="1" x14ac:dyDescent="0.15">
      <c r="A168" s="69" t="s">
        <v>37</v>
      </c>
      <c r="B168" s="17" t="s">
        <v>164</v>
      </c>
      <c r="C168" s="12" t="s">
        <v>102</v>
      </c>
      <c r="D168" s="37">
        <v>264</v>
      </c>
      <c r="E168" s="37"/>
      <c r="F168" s="38"/>
      <c r="G168" s="31">
        <f t="shared" si="19"/>
        <v>0</v>
      </c>
      <c r="H168" s="31">
        <f t="shared" si="20"/>
        <v>0</v>
      </c>
      <c r="I168" s="31">
        <f t="shared" si="21"/>
        <v>0</v>
      </c>
      <c r="J168" s="31">
        <f t="shared" si="22"/>
        <v>0</v>
      </c>
      <c r="K168" s="87" t="s">
        <v>84</v>
      </c>
      <c r="L168" s="72" t="s">
        <v>472</v>
      </c>
      <c r="M168" s="91" t="s">
        <v>419</v>
      </c>
      <c r="N168" s="28" t="s">
        <v>474</v>
      </c>
    </row>
    <row r="169" spans="1:14" s="28" customFormat="1" ht="27.95" customHeight="1" x14ac:dyDescent="0.15">
      <c r="A169" s="69" t="s">
        <v>37</v>
      </c>
      <c r="B169" s="27" t="s">
        <v>181</v>
      </c>
      <c r="C169" s="12" t="s">
        <v>27</v>
      </c>
      <c r="D169" s="57">
        <v>1.5</v>
      </c>
      <c r="E169" s="57"/>
      <c r="F169" s="38"/>
      <c r="G169" s="31">
        <f t="shared" si="19"/>
        <v>0</v>
      </c>
      <c r="H169" s="31">
        <f t="shared" si="20"/>
        <v>0</v>
      </c>
      <c r="I169" s="31">
        <f t="shared" si="21"/>
        <v>0</v>
      </c>
      <c r="J169" s="31">
        <f t="shared" si="22"/>
        <v>0</v>
      </c>
      <c r="K169" s="87" t="s">
        <v>84</v>
      </c>
      <c r="L169" s="72" t="s">
        <v>472</v>
      </c>
      <c r="M169" s="91" t="s">
        <v>430</v>
      </c>
      <c r="N169" s="28" t="s">
        <v>474</v>
      </c>
    </row>
    <row r="170" spans="1:14" s="28" customFormat="1" ht="27.95" customHeight="1" x14ac:dyDescent="0.15">
      <c r="A170" s="69" t="s">
        <v>37</v>
      </c>
      <c r="B170" s="27" t="s">
        <v>320</v>
      </c>
      <c r="C170" s="62" t="s">
        <v>91</v>
      </c>
      <c r="D170" s="92">
        <v>4</v>
      </c>
      <c r="E170" s="92"/>
      <c r="F170" s="38"/>
      <c r="G170" s="31">
        <f t="shared" si="19"/>
        <v>0</v>
      </c>
      <c r="H170" s="31">
        <f t="shared" si="20"/>
        <v>0</v>
      </c>
      <c r="I170" s="31">
        <f t="shared" si="21"/>
        <v>0</v>
      </c>
      <c r="J170" s="31">
        <f t="shared" si="22"/>
        <v>0</v>
      </c>
      <c r="K170" s="67" t="s">
        <v>322</v>
      </c>
      <c r="L170" s="72" t="s">
        <v>471</v>
      </c>
      <c r="M170" s="91" t="s">
        <v>412</v>
      </c>
      <c r="N170" s="86" t="s">
        <v>473</v>
      </c>
    </row>
    <row r="171" spans="1:14" s="28" customFormat="1" ht="27.95" customHeight="1" x14ac:dyDescent="0.15">
      <c r="A171" s="69" t="s">
        <v>37</v>
      </c>
      <c r="B171" s="17" t="s">
        <v>421</v>
      </c>
      <c r="C171" s="12" t="s">
        <v>66</v>
      </c>
      <c r="D171" s="98">
        <v>4</v>
      </c>
      <c r="E171" s="98"/>
      <c r="F171" s="38"/>
      <c r="G171" s="31">
        <f t="shared" si="19"/>
        <v>0</v>
      </c>
      <c r="H171" s="31">
        <f t="shared" si="20"/>
        <v>0</v>
      </c>
      <c r="I171" s="31">
        <f t="shared" si="21"/>
        <v>0</v>
      </c>
      <c r="J171" s="31">
        <f t="shared" si="22"/>
        <v>0</v>
      </c>
      <c r="K171" s="67" t="s">
        <v>322</v>
      </c>
      <c r="L171" s="72" t="s">
        <v>471</v>
      </c>
      <c r="M171" s="91" t="s">
        <v>493</v>
      </c>
      <c r="N171" s="86" t="s">
        <v>473</v>
      </c>
    </row>
    <row r="172" spans="1:14" s="28" customFormat="1" ht="27.95" customHeight="1" x14ac:dyDescent="0.15">
      <c r="A172" s="69" t="s">
        <v>37</v>
      </c>
      <c r="B172" s="27" t="s">
        <v>320</v>
      </c>
      <c r="C172" s="62" t="s">
        <v>91</v>
      </c>
      <c r="D172" s="55">
        <v>3</v>
      </c>
      <c r="E172" s="55"/>
      <c r="F172" s="38"/>
      <c r="G172" s="31">
        <f t="shared" si="19"/>
        <v>0</v>
      </c>
      <c r="H172" s="31">
        <f t="shared" si="20"/>
        <v>0</v>
      </c>
      <c r="I172" s="31">
        <f t="shared" si="21"/>
        <v>0</v>
      </c>
      <c r="J172" s="31">
        <f t="shared" si="22"/>
        <v>0</v>
      </c>
      <c r="K172" s="67" t="s">
        <v>322</v>
      </c>
      <c r="L172" s="72" t="s">
        <v>471</v>
      </c>
      <c r="M172" s="91" t="s">
        <v>189</v>
      </c>
      <c r="N172" s="86" t="s">
        <v>473</v>
      </c>
    </row>
    <row r="173" spans="1:14" s="28" customFormat="1" ht="27.95" customHeight="1" x14ac:dyDescent="0.15">
      <c r="A173" s="69" t="s">
        <v>37</v>
      </c>
      <c r="B173" s="17" t="s">
        <v>153</v>
      </c>
      <c r="C173" s="12" t="s">
        <v>131</v>
      </c>
      <c r="D173" s="37">
        <v>33</v>
      </c>
      <c r="E173" s="37"/>
      <c r="F173" s="38"/>
      <c r="G173" s="31">
        <f t="shared" si="19"/>
        <v>0</v>
      </c>
      <c r="H173" s="31">
        <f t="shared" si="20"/>
        <v>0</v>
      </c>
      <c r="I173" s="31">
        <f t="shared" si="21"/>
        <v>0</v>
      </c>
      <c r="J173" s="31">
        <f t="shared" si="22"/>
        <v>0</v>
      </c>
      <c r="K173" s="67" t="s">
        <v>322</v>
      </c>
      <c r="L173" s="72" t="s">
        <v>471</v>
      </c>
      <c r="M173" s="91" t="s">
        <v>413</v>
      </c>
      <c r="N173" s="86" t="s">
        <v>473</v>
      </c>
    </row>
    <row r="174" spans="1:14" s="28" customFormat="1" ht="27.95" customHeight="1" x14ac:dyDescent="0.15">
      <c r="A174" s="69" t="s">
        <v>37</v>
      </c>
      <c r="B174" s="27" t="s">
        <v>346</v>
      </c>
      <c r="C174" s="12" t="s">
        <v>113</v>
      </c>
      <c r="D174" s="37">
        <v>36</v>
      </c>
      <c r="E174" s="37"/>
      <c r="F174" s="38"/>
      <c r="G174" s="31">
        <f t="shared" si="19"/>
        <v>0</v>
      </c>
      <c r="H174" s="31">
        <f t="shared" si="20"/>
        <v>0</v>
      </c>
      <c r="I174" s="31">
        <f t="shared" si="21"/>
        <v>0</v>
      </c>
      <c r="J174" s="31">
        <f t="shared" si="22"/>
        <v>0</v>
      </c>
      <c r="K174" s="67" t="s">
        <v>322</v>
      </c>
      <c r="L174" s="72" t="s">
        <v>471</v>
      </c>
      <c r="M174" s="91" t="s">
        <v>413</v>
      </c>
      <c r="N174" s="86" t="s">
        <v>473</v>
      </c>
    </row>
    <row r="175" spans="1:14" s="28" customFormat="1" ht="27.95" customHeight="1" x14ac:dyDescent="0.15">
      <c r="A175" s="69" t="s">
        <v>37</v>
      </c>
      <c r="B175" s="27" t="s">
        <v>346</v>
      </c>
      <c r="C175" s="12" t="s">
        <v>113</v>
      </c>
      <c r="D175" s="55">
        <v>10</v>
      </c>
      <c r="E175" s="55"/>
      <c r="F175" s="38"/>
      <c r="G175" s="31">
        <f t="shared" si="19"/>
        <v>0</v>
      </c>
      <c r="H175" s="31">
        <f t="shared" si="20"/>
        <v>0</v>
      </c>
      <c r="I175" s="31">
        <f t="shared" si="21"/>
        <v>0</v>
      </c>
      <c r="J175" s="31">
        <f t="shared" si="22"/>
        <v>0</v>
      </c>
      <c r="K175" s="67" t="s">
        <v>322</v>
      </c>
      <c r="L175" s="72" t="s">
        <v>471</v>
      </c>
      <c r="M175" s="91" t="s">
        <v>189</v>
      </c>
      <c r="N175" s="86" t="s">
        <v>497</v>
      </c>
    </row>
    <row r="176" spans="1:14" s="28" customFormat="1" ht="27.95" customHeight="1" x14ac:dyDescent="0.15">
      <c r="A176" s="69" t="s">
        <v>37</v>
      </c>
      <c r="B176" s="27" t="s">
        <v>142</v>
      </c>
      <c r="C176" s="12" t="s">
        <v>23</v>
      </c>
      <c r="D176" s="37">
        <v>30000</v>
      </c>
      <c r="E176" s="37"/>
      <c r="F176" s="38"/>
      <c r="G176" s="31">
        <f t="shared" si="19"/>
        <v>0</v>
      </c>
      <c r="H176" s="31">
        <f t="shared" si="20"/>
        <v>0</v>
      </c>
      <c r="I176" s="31">
        <f t="shared" si="21"/>
        <v>0</v>
      </c>
      <c r="J176" s="31">
        <f t="shared" si="22"/>
        <v>0</v>
      </c>
      <c r="K176" s="67" t="s">
        <v>322</v>
      </c>
      <c r="L176" s="72" t="s">
        <v>471</v>
      </c>
      <c r="M176" s="91" t="s">
        <v>422</v>
      </c>
      <c r="N176" s="86" t="s">
        <v>497</v>
      </c>
    </row>
    <row r="177" spans="1:14" s="28" customFormat="1" ht="27.95" customHeight="1" x14ac:dyDescent="0.15">
      <c r="A177" s="69" t="s">
        <v>37</v>
      </c>
      <c r="B177" s="27" t="s">
        <v>482</v>
      </c>
      <c r="C177" s="12" t="s">
        <v>483</v>
      </c>
      <c r="D177" s="54">
        <v>1</v>
      </c>
      <c r="E177" s="55"/>
      <c r="F177" s="38"/>
      <c r="G177" s="31"/>
      <c r="H177" s="31"/>
      <c r="I177" s="31"/>
      <c r="J177" s="31"/>
      <c r="K177" s="67" t="s">
        <v>322</v>
      </c>
      <c r="L177" s="72" t="s">
        <v>352</v>
      </c>
      <c r="M177" s="91" t="s">
        <v>402</v>
      </c>
      <c r="N177" s="86" t="s">
        <v>496</v>
      </c>
    </row>
    <row r="178" spans="1:14" s="28" customFormat="1" ht="27.95" customHeight="1" x14ac:dyDescent="0.15">
      <c r="A178" s="69" t="s">
        <v>37</v>
      </c>
      <c r="B178" s="27" t="s">
        <v>484</v>
      </c>
      <c r="C178" s="12" t="s">
        <v>485</v>
      </c>
      <c r="D178" s="114">
        <v>5.29</v>
      </c>
      <c r="E178" s="55"/>
      <c r="F178" s="38"/>
      <c r="G178" s="31"/>
      <c r="H178" s="31"/>
      <c r="I178" s="31"/>
      <c r="J178" s="31"/>
      <c r="K178" s="67" t="s">
        <v>322</v>
      </c>
      <c r="L178" s="72" t="s">
        <v>352</v>
      </c>
      <c r="M178" s="91" t="s">
        <v>404</v>
      </c>
      <c r="N178" s="86" t="s">
        <v>496</v>
      </c>
    </row>
    <row r="179" spans="1:14" s="28" customFormat="1" ht="27.95" customHeight="1" x14ac:dyDescent="0.15">
      <c r="A179" s="69" t="s">
        <v>37</v>
      </c>
      <c r="B179" s="27" t="s">
        <v>486</v>
      </c>
      <c r="C179" s="12" t="s">
        <v>193</v>
      </c>
      <c r="D179" s="92">
        <v>5</v>
      </c>
      <c r="E179" s="55"/>
      <c r="F179" s="38"/>
      <c r="G179" s="31"/>
      <c r="H179" s="31"/>
      <c r="I179" s="31"/>
      <c r="J179" s="31"/>
      <c r="K179" s="67" t="s">
        <v>322</v>
      </c>
      <c r="L179" s="72" t="s">
        <v>352</v>
      </c>
      <c r="M179" s="91" t="s">
        <v>412</v>
      </c>
      <c r="N179" s="86" t="s">
        <v>496</v>
      </c>
    </row>
    <row r="180" spans="1:14" s="28" customFormat="1" ht="27.95" customHeight="1" x14ac:dyDescent="0.15">
      <c r="A180" s="69" t="s">
        <v>37</v>
      </c>
      <c r="B180" s="27" t="s">
        <v>149</v>
      </c>
      <c r="C180" s="12" t="s">
        <v>150</v>
      </c>
      <c r="D180" s="37">
        <v>1322</v>
      </c>
      <c r="E180" s="55"/>
      <c r="F180" s="38"/>
      <c r="G180" s="31"/>
      <c r="H180" s="31"/>
      <c r="I180" s="31"/>
      <c r="J180" s="31"/>
      <c r="K180" s="67" t="s">
        <v>322</v>
      </c>
      <c r="L180" s="72" t="s">
        <v>352</v>
      </c>
      <c r="M180" s="91" t="s">
        <v>417</v>
      </c>
      <c r="N180" s="86" t="s">
        <v>496</v>
      </c>
    </row>
    <row r="181" spans="1:14" s="28" customFormat="1" ht="27.95" customHeight="1" x14ac:dyDescent="0.15">
      <c r="A181" s="69" t="s">
        <v>37</v>
      </c>
      <c r="B181" s="27" t="s">
        <v>202</v>
      </c>
      <c r="C181" s="12" t="s">
        <v>203</v>
      </c>
      <c r="D181" s="54">
        <v>1</v>
      </c>
      <c r="E181" s="55"/>
      <c r="F181" s="38"/>
      <c r="G181" s="31"/>
      <c r="H181" s="31"/>
      <c r="I181" s="31"/>
      <c r="J181" s="31"/>
      <c r="K181" s="67" t="s">
        <v>322</v>
      </c>
      <c r="L181" s="72" t="s">
        <v>352</v>
      </c>
      <c r="M181" s="91" t="s">
        <v>402</v>
      </c>
      <c r="N181" s="86" t="s">
        <v>496</v>
      </c>
    </row>
    <row r="182" spans="1:14" s="28" customFormat="1" ht="27.95" customHeight="1" x14ac:dyDescent="0.15">
      <c r="A182" s="69" t="s">
        <v>37</v>
      </c>
      <c r="B182" s="27" t="s">
        <v>204</v>
      </c>
      <c r="C182" s="12" t="s">
        <v>121</v>
      </c>
      <c r="D182" s="37">
        <v>18000</v>
      </c>
      <c r="E182" s="55"/>
      <c r="F182" s="38"/>
      <c r="G182" s="31"/>
      <c r="H182" s="31"/>
      <c r="I182" s="31"/>
      <c r="J182" s="31"/>
      <c r="K182" s="67" t="s">
        <v>322</v>
      </c>
      <c r="L182" s="72" t="s">
        <v>352</v>
      </c>
      <c r="M182" s="91" t="s">
        <v>422</v>
      </c>
      <c r="N182" s="86" t="s">
        <v>496</v>
      </c>
    </row>
    <row r="183" spans="1:14" s="28" customFormat="1" ht="27.95" customHeight="1" x14ac:dyDescent="0.15">
      <c r="A183" s="69" t="s">
        <v>37</v>
      </c>
      <c r="B183" s="27" t="s">
        <v>487</v>
      </c>
      <c r="C183" s="12" t="s">
        <v>33</v>
      </c>
      <c r="D183" s="56">
        <v>250</v>
      </c>
      <c r="E183" s="55"/>
      <c r="F183" s="38"/>
      <c r="G183" s="31"/>
      <c r="H183" s="31"/>
      <c r="I183" s="31"/>
      <c r="J183" s="31"/>
      <c r="K183" s="67" t="s">
        <v>322</v>
      </c>
      <c r="L183" s="72" t="s">
        <v>491</v>
      </c>
      <c r="M183" s="91" t="s">
        <v>407</v>
      </c>
      <c r="N183" s="86" t="s">
        <v>496</v>
      </c>
    </row>
    <row r="184" spans="1:14" s="28" customFormat="1" ht="27.95" customHeight="1" x14ac:dyDescent="0.15">
      <c r="A184" s="69" t="s">
        <v>37</v>
      </c>
      <c r="B184" s="27" t="s">
        <v>488</v>
      </c>
      <c r="C184" s="12" t="s">
        <v>67</v>
      </c>
      <c r="D184" s="55" t="s">
        <v>489</v>
      </c>
      <c r="E184" s="55"/>
      <c r="F184" s="38"/>
      <c r="G184" s="31"/>
      <c r="H184" s="31"/>
      <c r="I184" s="31"/>
      <c r="J184" s="31"/>
      <c r="K184" s="67" t="s">
        <v>322</v>
      </c>
      <c r="L184" s="72" t="s">
        <v>491</v>
      </c>
      <c r="M184" s="91" t="s">
        <v>490</v>
      </c>
      <c r="N184" s="86" t="s">
        <v>496</v>
      </c>
    </row>
    <row r="185" spans="1:14" s="28" customFormat="1" ht="27.95" customHeight="1" x14ac:dyDescent="0.15">
      <c r="A185" s="71" t="s">
        <v>83</v>
      </c>
      <c r="B185" s="20">
        <f>COUNTA(B186:B234)</f>
        <v>49</v>
      </c>
      <c r="C185" s="26">
        <f>COUNTA(C186:C234)</f>
        <v>49</v>
      </c>
      <c r="D185" s="64">
        <f>SUBTOTAL(3,D186:D234)</f>
        <v>49</v>
      </c>
      <c r="E185" s="64">
        <f>SUBTOTAL(3,E186:E234)</f>
        <v>13</v>
      </c>
      <c r="F185" s="44">
        <f>SUM(F186:F234)</f>
        <v>17650000</v>
      </c>
      <c r="G185" s="44">
        <f>SUM(G186:G234)</f>
        <v>3530000</v>
      </c>
      <c r="H185" s="44">
        <f>SUM(H186:H234)</f>
        <v>5295000</v>
      </c>
      <c r="I185" s="44">
        <f>SUM(I186:I234)</f>
        <v>5295000</v>
      </c>
      <c r="J185" s="44">
        <f>SUM(J186:J234)</f>
        <v>3530000</v>
      </c>
      <c r="K185" s="13"/>
      <c r="L185" s="13"/>
      <c r="M185" s="73"/>
    </row>
    <row r="186" spans="1:14" s="28" customFormat="1" ht="27.95" customHeight="1" x14ac:dyDescent="0.15">
      <c r="A186" s="69" t="s">
        <v>333</v>
      </c>
      <c r="B186" s="17" t="s">
        <v>212</v>
      </c>
      <c r="C186" s="12" t="s">
        <v>213</v>
      </c>
      <c r="D186" s="37" t="s">
        <v>89</v>
      </c>
      <c r="E186" s="37" t="s">
        <v>89</v>
      </c>
      <c r="F186" s="38">
        <v>3000000</v>
      </c>
      <c r="G186" s="31">
        <f t="shared" ref="G186:G198" si="23">F186*0.2</f>
        <v>600000</v>
      </c>
      <c r="H186" s="31">
        <f t="shared" ref="H186:H198" si="24">F186*0.3</f>
        <v>900000</v>
      </c>
      <c r="I186" s="31">
        <f t="shared" ref="I186:I198" si="25">F186*0.3</f>
        <v>900000</v>
      </c>
      <c r="J186" s="31">
        <f t="shared" ref="J186:J217" si="26">F186*0.2</f>
        <v>600000</v>
      </c>
      <c r="K186" s="67" t="s">
        <v>111</v>
      </c>
      <c r="L186" s="72" t="s">
        <v>328</v>
      </c>
      <c r="M186" s="74" t="s">
        <v>214</v>
      </c>
    </row>
    <row r="187" spans="1:14" s="28" customFormat="1" ht="27.95" customHeight="1" x14ac:dyDescent="0.15">
      <c r="A187" s="69" t="s">
        <v>333</v>
      </c>
      <c r="B187" s="17" t="s">
        <v>215</v>
      </c>
      <c r="C187" s="12" t="s">
        <v>216</v>
      </c>
      <c r="D187" s="37" t="s">
        <v>89</v>
      </c>
      <c r="E187" s="37" t="s">
        <v>89</v>
      </c>
      <c r="F187" s="38">
        <v>3000000</v>
      </c>
      <c r="G187" s="31">
        <f t="shared" si="23"/>
        <v>600000</v>
      </c>
      <c r="H187" s="31">
        <f t="shared" si="24"/>
        <v>900000</v>
      </c>
      <c r="I187" s="31">
        <f t="shared" si="25"/>
        <v>900000</v>
      </c>
      <c r="J187" s="31">
        <f t="shared" si="26"/>
        <v>600000</v>
      </c>
      <c r="K187" s="67" t="s">
        <v>111</v>
      </c>
      <c r="L187" s="72" t="s">
        <v>328</v>
      </c>
      <c r="M187" s="74" t="s">
        <v>214</v>
      </c>
    </row>
    <row r="188" spans="1:14" s="28" customFormat="1" ht="27.95" customHeight="1" x14ac:dyDescent="0.15">
      <c r="A188" s="69" t="s">
        <v>333</v>
      </c>
      <c r="B188" s="17" t="s">
        <v>187</v>
      </c>
      <c r="C188" s="12" t="s">
        <v>188</v>
      </c>
      <c r="D188" s="37" t="s">
        <v>89</v>
      </c>
      <c r="E188" s="37" t="s">
        <v>89</v>
      </c>
      <c r="F188" s="38">
        <v>1200000</v>
      </c>
      <c r="G188" s="31">
        <f t="shared" si="23"/>
        <v>240000</v>
      </c>
      <c r="H188" s="31">
        <f t="shared" si="24"/>
        <v>360000</v>
      </c>
      <c r="I188" s="31">
        <f t="shared" si="25"/>
        <v>360000</v>
      </c>
      <c r="J188" s="31">
        <f t="shared" si="26"/>
        <v>240000</v>
      </c>
      <c r="K188" s="67" t="s">
        <v>111</v>
      </c>
      <c r="L188" s="72" t="s">
        <v>328</v>
      </c>
      <c r="M188" s="74" t="s">
        <v>335</v>
      </c>
    </row>
    <row r="189" spans="1:14" s="28" customFormat="1" ht="27.95" customHeight="1" x14ac:dyDescent="0.15">
      <c r="A189" s="69" t="s">
        <v>333</v>
      </c>
      <c r="B189" s="17" t="s">
        <v>217</v>
      </c>
      <c r="C189" s="12" t="s">
        <v>109</v>
      </c>
      <c r="D189" s="37" t="s">
        <v>89</v>
      </c>
      <c r="E189" s="37" t="s">
        <v>89</v>
      </c>
      <c r="F189" s="38">
        <v>450000</v>
      </c>
      <c r="G189" s="31">
        <f t="shared" si="23"/>
        <v>90000</v>
      </c>
      <c r="H189" s="31">
        <f t="shared" si="24"/>
        <v>135000</v>
      </c>
      <c r="I189" s="31">
        <f t="shared" si="25"/>
        <v>135000</v>
      </c>
      <c r="J189" s="31">
        <f t="shared" si="26"/>
        <v>90000</v>
      </c>
      <c r="K189" s="67" t="s">
        <v>111</v>
      </c>
      <c r="L189" s="72" t="s">
        <v>328</v>
      </c>
      <c r="M189" s="74" t="s">
        <v>218</v>
      </c>
    </row>
    <row r="190" spans="1:14" s="28" customFormat="1" ht="27.95" customHeight="1" x14ac:dyDescent="0.15">
      <c r="A190" s="69" t="s">
        <v>333</v>
      </c>
      <c r="B190" s="17" t="s">
        <v>219</v>
      </c>
      <c r="C190" s="12" t="s">
        <v>117</v>
      </c>
      <c r="D190" s="37" t="s">
        <v>89</v>
      </c>
      <c r="E190" s="37" t="s">
        <v>89</v>
      </c>
      <c r="F190" s="38">
        <v>450000</v>
      </c>
      <c r="G190" s="31">
        <f t="shared" si="23"/>
        <v>90000</v>
      </c>
      <c r="H190" s="31">
        <f t="shared" si="24"/>
        <v>135000</v>
      </c>
      <c r="I190" s="31">
        <f t="shared" si="25"/>
        <v>135000</v>
      </c>
      <c r="J190" s="31">
        <f t="shared" si="26"/>
        <v>90000</v>
      </c>
      <c r="K190" s="67" t="s">
        <v>111</v>
      </c>
      <c r="L190" s="72" t="s">
        <v>328</v>
      </c>
      <c r="M190" s="74" t="s">
        <v>218</v>
      </c>
    </row>
    <row r="191" spans="1:14" s="28" customFormat="1" ht="27.95" customHeight="1" x14ac:dyDescent="0.15">
      <c r="A191" s="69" t="s">
        <v>333</v>
      </c>
      <c r="B191" s="17" t="s">
        <v>220</v>
      </c>
      <c r="C191" s="12" t="s">
        <v>221</v>
      </c>
      <c r="D191" s="37" t="s">
        <v>89</v>
      </c>
      <c r="E191" s="37" t="s">
        <v>89</v>
      </c>
      <c r="F191" s="38">
        <v>400000</v>
      </c>
      <c r="G191" s="31">
        <f t="shared" si="23"/>
        <v>80000</v>
      </c>
      <c r="H191" s="31">
        <f t="shared" si="24"/>
        <v>120000</v>
      </c>
      <c r="I191" s="31">
        <f t="shared" si="25"/>
        <v>120000</v>
      </c>
      <c r="J191" s="31">
        <f t="shared" si="26"/>
        <v>80000</v>
      </c>
      <c r="K191" s="67" t="s">
        <v>111</v>
      </c>
      <c r="L191" s="72" t="s">
        <v>328</v>
      </c>
      <c r="M191" s="74" t="s">
        <v>222</v>
      </c>
    </row>
    <row r="192" spans="1:14" s="28" customFormat="1" ht="27.95" customHeight="1" x14ac:dyDescent="0.15">
      <c r="A192" s="69" t="s">
        <v>333</v>
      </c>
      <c r="B192" s="17" t="s">
        <v>223</v>
      </c>
      <c r="C192" s="12" t="s">
        <v>224</v>
      </c>
      <c r="D192" s="37" t="s">
        <v>89</v>
      </c>
      <c r="E192" s="37" t="s">
        <v>89</v>
      </c>
      <c r="F192" s="38">
        <v>3000000</v>
      </c>
      <c r="G192" s="31">
        <f t="shared" si="23"/>
        <v>600000</v>
      </c>
      <c r="H192" s="31">
        <f t="shared" si="24"/>
        <v>900000</v>
      </c>
      <c r="I192" s="31">
        <f t="shared" si="25"/>
        <v>900000</v>
      </c>
      <c r="J192" s="31">
        <f t="shared" si="26"/>
        <v>600000</v>
      </c>
      <c r="K192" s="67" t="s">
        <v>111</v>
      </c>
      <c r="L192" s="72" t="s">
        <v>328</v>
      </c>
      <c r="M192" s="74" t="s">
        <v>225</v>
      </c>
    </row>
    <row r="193" spans="1:13" s="28" customFormat="1" ht="27.95" customHeight="1" x14ac:dyDescent="0.15">
      <c r="A193" s="69" t="s">
        <v>333</v>
      </c>
      <c r="B193" s="17" t="s">
        <v>169</v>
      </c>
      <c r="C193" s="12" t="s">
        <v>170</v>
      </c>
      <c r="D193" s="37" t="s">
        <v>89</v>
      </c>
      <c r="E193" s="37" t="s">
        <v>89</v>
      </c>
      <c r="F193" s="38">
        <v>3000000</v>
      </c>
      <c r="G193" s="31">
        <f t="shared" si="23"/>
        <v>600000</v>
      </c>
      <c r="H193" s="31">
        <f t="shared" si="24"/>
        <v>900000</v>
      </c>
      <c r="I193" s="31">
        <f t="shared" si="25"/>
        <v>900000</v>
      </c>
      <c r="J193" s="31">
        <f t="shared" si="26"/>
        <v>600000</v>
      </c>
      <c r="K193" s="67" t="s">
        <v>111</v>
      </c>
      <c r="L193" s="72" t="s">
        <v>328</v>
      </c>
      <c r="M193" s="74" t="s">
        <v>225</v>
      </c>
    </row>
    <row r="194" spans="1:13" s="28" customFormat="1" ht="27.95" customHeight="1" x14ac:dyDescent="0.15">
      <c r="A194" s="69" t="s">
        <v>333</v>
      </c>
      <c r="B194" s="17" t="s">
        <v>226</v>
      </c>
      <c r="C194" s="12" t="s">
        <v>227</v>
      </c>
      <c r="D194" s="37" t="s">
        <v>89</v>
      </c>
      <c r="E194" s="37" t="s">
        <v>89</v>
      </c>
      <c r="F194" s="38">
        <v>1000000</v>
      </c>
      <c r="G194" s="31">
        <f t="shared" si="23"/>
        <v>200000</v>
      </c>
      <c r="H194" s="31">
        <f t="shared" si="24"/>
        <v>300000</v>
      </c>
      <c r="I194" s="31">
        <f t="shared" si="25"/>
        <v>300000</v>
      </c>
      <c r="J194" s="31">
        <f t="shared" si="26"/>
        <v>200000</v>
      </c>
      <c r="K194" s="67" t="s">
        <v>111</v>
      </c>
      <c r="L194" s="72" t="s">
        <v>328</v>
      </c>
      <c r="M194" s="74" t="s">
        <v>228</v>
      </c>
    </row>
    <row r="195" spans="1:13" ht="27.95" customHeight="1" x14ac:dyDescent="0.15">
      <c r="A195" s="69" t="s">
        <v>333</v>
      </c>
      <c r="B195" s="17" t="s">
        <v>87</v>
      </c>
      <c r="C195" s="12" t="s">
        <v>88</v>
      </c>
      <c r="D195" s="37" t="s">
        <v>89</v>
      </c>
      <c r="E195" s="37" t="s">
        <v>89</v>
      </c>
      <c r="F195" s="38">
        <v>1200000</v>
      </c>
      <c r="G195" s="31">
        <f t="shared" si="23"/>
        <v>240000</v>
      </c>
      <c r="H195" s="31">
        <f t="shared" si="24"/>
        <v>360000</v>
      </c>
      <c r="I195" s="31">
        <f t="shared" si="25"/>
        <v>360000</v>
      </c>
      <c r="J195" s="31">
        <f t="shared" si="26"/>
        <v>240000</v>
      </c>
      <c r="K195" s="67" t="s">
        <v>111</v>
      </c>
      <c r="L195" s="72" t="s">
        <v>328</v>
      </c>
      <c r="M195" s="74" t="s">
        <v>336</v>
      </c>
    </row>
    <row r="196" spans="1:13" ht="27.95" customHeight="1" x14ac:dyDescent="0.15">
      <c r="A196" s="69" t="s">
        <v>333</v>
      </c>
      <c r="B196" s="17" t="s">
        <v>229</v>
      </c>
      <c r="C196" s="12" t="s">
        <v>191</v>
      </c>
      <c r="D196" s="37" t="s">
        <v>89</v>
      </c>
      <c r="E196" s="37" t="s">
        <v>89</v>
      </c>
      <c r="F196" s="38">
        <v>200000</v>
      </c>
      <c r="G196" s="31">
        <f t="shared" si="23"/>
        <v>40000</v>
      </c>
      <c r="H196" s="31">
        <f t="shared" si="24"/>
        <v>60000</v>
      </c>
      <c r="I196" s="31">
        <f t="shared" si="25"/>
        <v>60000</v>
      </c>
      <c r="J196" s="31">
        <f t="shared" si="26"/>
        <v>40000</v>
      </c>
      <c r="K196" s="67" t="s">
        <v>111</v>
      </c>
      <c r="L196" s="72" t="s">
        <v>328</v>
      </c>
      <c r="M196" s="74" t="s">
        <v>337</v>
      </c>
    </row>
    <row r="197" spans="1:13" ht="27.95" customHeight="1" x14ac:dyDescent="0.15">
      <c r="A197" s="69" t="s">
        <v>333</v>
      </c>
      <c r="B197" s="17" t="s">
        <v>230</v>
      </c>
      <c r="C197" s="12" t="s">
        <v>231</v>
      </c>
      <c r="D197" s="37" t="s">
        <v>89</v>
      </c>
      <c r="E197" s="37" t="s">
        <v>89</v>
      </c>
      <c r="F197" s="38">
        <v>450000</v>
      </c>
      <c r="G197" s="31">
        <f t="shared" si="23"/>
        <v>90000</v>
      </c>
      <c r="H197" s="31">
        <f t="shared" si="24"/>
        <v>135000</v>
      </c>
      <c r="I197" s="31">
        <f t="shared" si="25"/>
        <v>135000</v>
      </c>
      <c r="J197" s="31">
        <f t="shared" si="26"/>
        <v>90000</v>
      </c>
      <c r="K197" s="67" t="s">
        <v>111</v>
      </c>
      <c r="L197" s="72" t="s">
        <v>328</v>
      </c>
      <c r="M197" s="74" t="s">
        <v>218</v>
      </c>
    </row>
    <row r="198" spans="1:13" ht="27.95" customHeight="1" x14ac:dyDescent="0.15">
      <c r="A198" s="69" t="s">
        <v>333</v>
      </c>
      <c r="B198" s="27" t="s">
        <v>139</v>
      </c>
      <c r="C198" s="39" t="s">
        <v>70</v>
      </c>
      <c r="D198" s="37" t="s">
        <v>89</v>
      </c>
      <c r="E198" s="37" t="s">
        <v>89</v>
      </c>
      <c r="F198" s="40">
        <v>300000</v>
      </c>
      <c r="G198" s="31">
        <f t="shared" si="23"/>
        <v>60000</v>
      </c>
      <c r="H198" s="31">
        <f t="shared" si="24"/>
        <v>90000</v>
      </c>
      <c r="I198" s="31">
        <f t="shared" si="25"/>
        <v>90000</v>
      </c>
      <c r="J198" s="31">
        <f t="shared" si="26"/>
        <v>60000</v>
      </c>
      <c r="K198" s="67" t="s">
        <v>111</v>
      </c>
      <c r="L198" s="72" t="s">
        <v>328</v>
      </c>
      <c r="M198" s="101" t="s">
        <v>338</v>
      </c>
    </row>
    <row r="199" spans="1:13" ht="27.95" customHeight="1" x14ac:dyDescent="0.15">
      <c r="A199" s="69" t="s">
        <v>333</v>
      </c>
      <c r="B199" s="17" t="s">
        <v>232</v>
      </c>
      <c r="C199" s="12" t="s">
        <v>233</v>
      </c>
      <c r="D199" s="37" t="s">
        <v>89</v>
      </c>
      <c r="E199" s="37"/>
      <c r="F199" s="49">
        <f t="shared" ref="F199:F234" si="27">E199*0.2</f>
        <v>0</v>
      </c>
      <c r="G199" s="49">
        <f t="shared" ref="G199:G234" si="28">E199*0.3</f>
        <v>0</v>
      </c>
      <c r="H199" s="49">
        <f t="shared" ref="H199:H234" si="29">E199*0.3</f>
        <v>0</v>
      </c>
      <c r="I199" s="49">
        <f t="shared" ref="I199:I234" si="30">E199*0.2</f>
        <v>0</v>
      </c>
      <c r="J199" s="49">
        <f t="shared" si="26"/>
        <v>0</v>
      </c>
      <c r="K199" s="87" t="s">
        <v>84</v>
      </c>
      <c r="L199" s="67" t="s">
        <v>453</v>
      </c>
      <c r="M199" s="74" t="s">
        <v>331</v>
      </c>
    </row>
    <row r="200" spans="1:13" ht="27.95" customHeight="1" x14ac:dyDescent="0.15">
      <c r="A200" s="69" t="s">
        <v>333</v>
      </c>
      <c r="B200" s="17" t="s">
        <v>234</v>
      </c>
      <c r="C200" s="12" t="s">
        <v>235</v>
      </c>
      <c r="D200" s="37" t="s">
        <v>89</v>
      </c>
      <c r="E200" s="37"/>
      <c r="F200" s="49">
        <f t="shared" si="27"/>
        <v>0</v>
      </c>
      <c r="G200" s="49">
        <f t="shared" si="28"/>
        <v>0</v>
      </c>
      <c r="H200" s="49">
        <f t="shared" si="29"/>
        <v>0</v>
      </c>
      <c r="I200" s="49">
        <f t="shared" si="30"/>
        <v>0</v>
      </c>
      <c r="J200" s="49">
        <f t="shared" si="26"/>
        <v>0</v>
      </c>
      <c r="K200" s="87" t="s">
        <v>84</v>
      </c>
      <c r="L200" s="67" t="s">
        <v>453</v>
      </c>
      <c r="M200" s="74" t="s">
        <v>236</v>
      </c>
    </row>
    <row r="201" spans="1:13" ht="27.95" customHeight="1" x14ac:dyDescent="0.15">
      <c r="A201" s="69" t="s">
        <v>333</v>
      </c>
      <c r="B201" s="17" t="s">
        <v>140</v>
      </c>
      <c r="C201" s="12" t="s">
        <v>237</v>
      </c>
      <c r="D201" s="37" t="s">
        <v>89</v>
      </c>
      <c r="E201" s="37"/>
      <c r="F201" s="49">
        <f t="shared" si="27"/>
        <v>0</v>
      </c>
      <c r="G201" s="49">
        <f t="shared" si="28"/>
        <v>0</v>
      </c>
      <c r="H201" s="49">
        <f t="shared" si="29"/>
        <v>0</v>
      </c>
      <c r="I201" s="49">
        <f t="shared" si="30"/>
        <v>0</v>
      </c>
      <c r="J201" s="49">
        <f t="shared" si="26"/>
        <v>0</v>
      </c>
      <c r="K201" s="87" t="s">
        <v>84</v>
      </c>
      <c r="L201" s="67" t="s">
        <v>453</v>
      </c>
      <c r="M201" s="74" t="s">
        <v>225</v>
      </c>
    </row>
    <row r="202" spans="1:13" ht="27.95" customHeight="1" x14ac:dyDescent="0.15">
      <c r="A202" s="69" t="s">
        <v>333</v>
      </c>
      <c r="B202" s="17" t="s">
        <v>238</v>
      </c>
      <c r="C202" s="12" t="s">
        <v>239</v>
      </c>
      <c r="D202" s="37" t="s">
        <v>89</v>
      </c>
      <c r="E202" s="37"/>
      <c r="F202" s="49">
        <f t="shared" si="27"/>
        <v>0</v>
      </c>
      <c r="G202" s="49">
        <f t="shared" si="28"/>
        <v>0</v>
      </c>
      <c r="H202" s="49">
        <f t="shared" si="29"/>
        <v>0</v>
      </c>
      <c r="I202" s="49">
        <f t="shared" si="30"/>
        <v>0</v>
      </c>
      <c r="J202" s="49">
        <f t="shared" si="26"/>
        <v>0</v>
      </c>
      <c r="K202" s="87" t="s">
        <v>84</v>
      </c>
      <c r="L202" s="67" t="s">
        <v>453</v>
      </c>
      <c r="M202" s="74" t="s">
        <v>214</v>
      </c>
    </row>
    <row r="203" spans="1:13" ht="27.95" customHeight="1" x14ac:dyDescent="0.15">
      <c r="A203" s="69" t="s">
        <v>333</v>
      </c>
      <c r="B203" s="17" t="s">
        <v>240</v>
      </c>
      <c r="C203" s="12" t="s">
        <v>241</v>
      </c>
      <c r="D203" s="37" t="s">
        <v>89</v>
      </c>
      <c r="E203" s="37"/>
      <c r="F203" s="49">
        <f t="shared" si="27"/>
        <v>0</v>
      </c>
      <c r="G203" s="49">
        <f t="shared" si="28"/>
        <v>0</v>
      </c>
      <c r="H203" s="49">
        <f t="shared" si="29"/>
        <v>0</v>
      </c>
      <c r="I203" s="49">
        <f t="shared" si="30"/>
        <v>0</v>
      </c>
      <c r="J203" s="49">
        <f t="shared" si="26"/>
        <v>0</v>
      </c>
      <c r="K203" s="87" t="s">
        <v>84</v>
      </c>
      <c r="L203" s="67" t="s">
        <v>453</v>
      </c>
      <c r="M203" s="74" t="s">
        <v>214</v>
      </c>
    </row>
    <row r="204" spans="1:13" ht="27.95" customHeight="1" x14ac:dyDescent="0.15">
      <c r="A204" s="69" t="s">
        <v>333</v>
      </c>
      <c r="B204" s="17" t="s">
        <v>242</v>
      </c>
      <c r="C204" s="12" t="s">
        <v>243</v>
      </c>
      <c r="D204" s="37" t="s">
        <v>89</v>
      </c>
      <c r="E204" s="37"/>
      <c r="F204" s="49">
        <f t="shared" si="27"/>
        <v>0</v>
      </c>
      <c r="G204" s="49">
        <f t="shared" si="28"/>
        <v>0</v>
      </c>
      <c r="H204" s="49">
        <f t="shared" si="29"/>
        <v>0</v>
      </c>
      <c r="I204" s="49">
        <f t="shared" si="30"/>
        <v>0</v>
      </c>
      <c r="J204" s="49">
        <f t="shared" si="26"/>
        <v>0</v>
      </c>
      <c r="K204" s="87" t="s">
        <v>84</v>
      </c>
      <c r="L204" s="67" t="s">
        <v>453</v>
      </c>
      <c r="M204" s="74" t="s">
        <v>214</v>
      </c>
    </row>
    <row r="205" spans="1:13" ht="27.95" customHeight="1" x14ac:dyDescent="0.15">
      <c r="A205" s="69" t="s">
        <v>333</v>
      </c>
      <c r="B205" s="42" t="s">
        <v>245</v>
      </c>
      <c r="C205" s="41" t="s">
        <v>246</v>
      </c>
      <c r="D205" s="37" t="s">
        <v>89</v>
      </c>
      <c r="E205" s="37"/>
      <c r="F205" s="49">
        <f t="shared" si="27"/>
        <v>0</v>
      </c>
      <c r="G205" s="49">
        <f t="shared" si="28"/>
        <v>0</v>
      </c>
      <c r="H205" s="49">
        <f t="shared" si="29"/>
        <v>0</v>
      </c>
      <c r="I205" s="49">
        <f t="shared" si="30"/>
        <v>0</v>
      </c>
      <c r="J205" s="49">
        <f t="shared" si="26"/>
        <v>0</v>
      </c>
      <c r="K205" s="87" t="s">
        <v>84</v>
      </c>
      <c r="L205" s="67" t="s">
        <v>453</v>
      </c>
      <c r="M205" s="74" t="s">
        <v>247</v>
      </c>
    </row>
    <row r="206" spans="1:13" ht="27.95" customHeight="1" x14ac:dyDescent="0.15">
      <c r="A206" s="69" t="s">
        <v>333</v>
      </c>
      <c r="B206" s="27" t="s">
        <v>248</v>
      </c>
      <c r="C206" s="39" t="s">
        <v>249</v>
      </c>
      <c r="D206" s="37" t="s">
        <v>89</v>
      </c>
      <c r="E206" s="37"/>
      <c r="F206" s="49">
        <f t="shared" si="27"/>
        <v>0</v>
      </c>
      <c r="G206" s="49">
        <f t="shared" si="28"/>
        <v>0</v>
      </c>
      <c r="H206" s="49">
        <f t="shared" si="29"/>
        <v>0</v>
      </c>
      <c r="I206" s="49">
        <f t="shared" si="30"/>
        <v>0</v>
      </c>
      <c r="J206" s="49">
        <f t="shared" si="26"/>
        <v>0</v>
      </c>
      <c r="K206" s="87" t="s">
        <v>84</v>
      </c>
      <c r="L206" s="67" t="s">
        <v>453</v>
      </c>
      <c r="M206" s="101" t="s">
        <v>335</v>
      </c>
    </row>
    <row r="207" spans="1:13" ht="27.95" customHeight="1" x14ac:dyDescent="0.15">
      <c r="A207" s="69" t="s">
        <v>333</v>
      </c>
      <c r="B207" s="27" t="s">
        <v>250</v>
      </c>
      <c r="C207" s="39" t="s">
        <v>251</v>
      </c>
      <c r="D207" s="37" t="s">
        <v>89</v>
      </c>
      <c r="E207" s="37"/>
      <c r="F207" s="49">
        <f t="shared" si="27"/>
        <v>0</v>
      </c>
      <c r="G207" s="49">
        <f t="shared" si="28"/>
        <v>0</v>
      </c>
      <c r="H207" s="49">
        <f t="shared" si="29"/>
        <v>0</v>
      </c>
      <c r="I207" s="49">
        <f t="shared" si="30"/>
        <v>0</v>
      </c>
      <c r="J207" s="49">
        <f t="shared" si="26"/>
        <v>0</v>
      </c>
      <c r="K207" s="87" t="s">
        <v>84</v>
      </c>
      <c r="L207" s="67" t="s">
        <v>453</v>
      </c>
      <c r="M207" s="101" t="s">
        <v>335</v>
      </c>
    </row>
    <row r="208" spans="1:13" ht="27.95" customHeight="1" x14ac:dyDescent="0.15">
      <c r="A208" s="69" t="s">
        <v>333</v>
      </c>
      <c r="B208" s="27" t="s">
        <v>229</v>
      </c>
      <c r="C208" s="39" t="s">
        <v>191</v>
      </c>
      <c r="D208" s="37" t="s">
        <v>89</v>
      </c>
      <c r="E208" s="37"/>
      <c r="F208" s="49">
        <f t="shared" si="27"/>
        <v>0</v>
      </c>
      <c r="G208" s="49">
        <f t="shared" si="28"/>
        <v>0</v>
      </c>
      <c r="H208" s="49">
        <f t="shared" si="29"/>
        <v>0</v>
      </c>
      <c r="I208" s="49">
        <f t="shared" si="30"/>
        <v>0</v>
      </c>
      <c r="J208" s="49">
        <f t="shared" si="26"/>
        <v>0</v>
      </c>
      <c r="K208" s="87" t="s">
        <v>84</v>
      </c>
      <c r="L208" s="67" t="s">
        <v>453</v>
      </c>
      <c r="M208" s="102" t="s">
        <v>252</v>
      </c>
    </row>
    <row r="209" spans="1:13" ht="27.95" customHeight="1" x14ac:dyDescent="0.15">
      <c r="A209" s="69" t="s">
        <v>333</v>
      </c>
      <c r="B209" s="27" t="s">
        <v>98</v>
      </c>
      <c r="C209" s="39" t="s">
        <v>90</v>
      </c>
      <c r="D209" s="37" t="s">
        <v>89</v>
      </c>
      <c r="E209" s="37"/>
      <c r="F209" s="49">
        <f t="shared" si="27"/>
        <v>0</v>
      </c>
      <c r="G209" s="49">
        <f t="shared" si="28"/>
        <v>0</v>
      </c>
      <c r="H209" s="49">
        <f t="shared" si="29"/>
        <v>0</v>
      </c>
      <c r="I209" s="49">
        <f t="shared" si="30"/>
        <v>0</v>
      </c>
      <c r="J209" s="49">
        <f t="shared" si="26"/>
        <v>0</v>
      </c>
      <c r="K209" s="87" t="s">
        <v>84</v>
      </c>
      <c r="L209" s="67" t="s">
        <v>453</v>
      </c>
      <c r="M209" s="102" t="s">
        <v>214</v>
      </c>
    </row>
    <row r="210" spans="1:13" ht="27.95" customHeight="1" x14ac:dyDescent="0.15">
      <c r="A210" s="69" t="s">
        <v>333</v>
      </c>
      <c r="B210" s="27" t="s">
        <v>96</v>
      </c>
      <c r="C210" s="39" t="s">
        <v>92</v>
      </c>
      <c r="D210" s="37" t="s">
        <v>89</v>
      </c>
      <c r="E210" s="37"/>
      <c r="F210" s="49">
        <f t="shared" si="27"/>
        <v>0</v>
      </c>
      <c r="G210" s="49">
        <f t="shared" si="28"/>
        <v>0</v>
      </c>
      <c r="H210" s="49">
        <f t="shared" si="29"/>
        <v>0</v>
      </c>
      <c r="I210" s="49">
        <f t="shared" si="30"/>
        <v>0</v>
      </c>
      <c r="J210" s="49">
        <f t="shared" si="26"/>
        <v>0</v>
      </c>
      <c r="K210" s="87" t="s">
        <v>84</v>
      </c>
      <c r="L210" s="67" t="s">
        <v>453</v>
      </c>
      <c r="M210" s="102" t="s">
        <v>214</v>
      </c>
    </row>
    <row r="211" spans="1:13" ht="27.95" customHeight="1" x14ac:dyDescent="0.15">
      <c r="A211" s="69" t="s">
        <v>333</v>
      </c>
      <c r="B211" s="27" t="s">
        <v>110</v>
      </c>
      <c r="C211" s="39" t="s">
        <v>65</v>
      </c>
      <c r="D211" s="37" t="s">
        <v>89</v>
      </c>
      <c r="E211" s="37"/>
      <c r="F211" s="49">
        <f t="shared" si="27"/>
        <v>0</v>
      </c>
      <c r="G211" s="49">
        <f t="shared" si="28"/>
        <v>0</v>
      </c>
      <c r="H211" s="49">
        <f t="shared" si="29"/>
        <v>0</v>
      </c>
      <c r="I211" s="49">
        <f t="shared" si="30"/>
        <v>0</v>
      </c>
      <c r="J211" s="49">
        <f t="shared" si="26"/>
        <v>0</v>
      </c>
      <c r="K211" s="87" t="s">
        <v>84</v>
      </c>
      <c r="L211" s="67" t="s">
        <v>453</v>
      </c>
      <c r="M211" s="102" t="s">
        <v>214</v>
      </c>
    </row>
    <row r="212" spans="1:13" ht="27.95" customHeight="1" x14ac:dyDescent="0.15">
      <c r="A212" s="69" t="s">
        <v>333</v>
      </c>
      <c r="B212" s="27" t="s">
        <v>35</v>
      </c>
      <c r="C212" s="39" t="s">
        <v>36</v>
      </c>
      <c r="D212" s="37" t="s">
        <v>89</v>
      </c>
      <c r="E212" s="37"/>
      <c r="F212" s="49">
        <f t="shared" si="27"/>
        <v>0</v>
      </c>
      <c r="G212" s="49">
        <f t="shared" si="28"/>
        <v>0</v>
      </c>
      <c r="H212" s="49">
        <f t="shared" si="29"/>
        <v>0</v>
      </c>
      <c r="I212" s="49">
        <f t="shared" si="30"/>
        <v>0</v>
      </c>
      <c r="J212" s="49">
        <f t="shared" si="26"/>
        <v>0</v>
      </c>
      <c r="K212" s="87" t="s">
        <v>84</v>
      </c>
      <c r="L212" s="67" t="s">
        <v>453</v>
      </c>
      <c r="M212" s="102" t="s">
        <v>253</v>
      </c>
    </row>
    <row r="213" spans="1:13" ht="27.95" customHeight="1" x14ac:dyDescent="0.15">
      <c r="A213" s="69" t="s">
        <v>333</v>
      </c>
      <c r="B213" s="27" t="s">
        <v>254</v>
      </c>
      <c r="C213" s="39" t="s">
        <v>71</v>
      </c>
      <c r="D213" s="37" t="s">
        <v>89</v>
      </c>
      <c r="E213" s="37"/>
      <c r="F213" s="49">
        <f t="shared" si="27"/>
        <v>0</v>
      </c>
      <c r="G213" s="49">
        <f t="shared" si="28"/>
        <v>0</v>
      </c>
      <c r="H213" s="49">
        <f t="shared" si="29"/>
        <v>0</v>
      </c>
      <c r="I213" s="49">
        <f t="shared" si="30"/>
        <v>0</v>
      </c>
      <c r="J213" s="49">
        <f t="shared" si="26"/>
        <v>0</v>
      </c>
      <c r="K213" s="87" t="s">
        <v>84</v>
      </c>
      <c r="L213" s="67" t="s">
        <v>453</v>
      </c>
      <c r="M213" s="101" t="s">
        <v>339</v>
      </c>
    </row>
    <row r="214" spans="1:13" ht="27.95" customHeight="1" x14ac:dyDescent="0.15">
      <c r="A214" s="69" t="s">
        <v>333</v>
      </c>
      <c r="B214" s="27" t="s">
        <v>255</v>
      </c>
      <c r="C214" s="39" t="s">
        <v>256</v>
      </c>
      <c r="D214" s="37" t="s">
        <v>89</v>
      </c>
      <c r="E214" s="37"/>
      <c r="F214" s="49">
        <f t="shared" si="27"/>
        <v>0</v>
      </c>
      <c r="G214" s="49">
        <f t="shared" si="28"/>
        <v>0</v>
      </c>
      <c r="H214" s="49">
        <f t="shared" si="29"/>
        <v>0</v>
      </c>
      <c r="I214" s="49">
        <f t="shared" si="30"/>
        <v>0</v>
      </c>
      <c r="J214" s="49">
        <f t="shared" si="26"/>
        <v>0</v>
      </c>
      <c r="K214" s="87" t="s">
        <v>84</v>
      </c>
      <c r="L214" s="67" t="s">
        <v>453</v>
      </c>
      <c r="M214" s="102" t="s">
        <v>214</v>
      </c>
    </row>
    <row r="215" spans="1:13" ht="27.95" customHeight="1" x14ac:dyDescent="0.15">
      <c r="A215" s="69" t="s">
        <v>333</v>
      </c>
      <c r="B215" s="27" t="s">
        <v>97</v>
      </c>
      <c r="C215" s="39" t="s">
        <v>94</v>
      </c>
      <c r="D215" s="37" t="s">
        <v>89</v>
      </c>
      <c r="E215" s="37"/>
      <c r="F215" s="49">
        <f t="shared" si="27"/>
        <v>0</v>
      </c>
      <c r="G215" s="49">
        <f t="shared" si="28"/>
        <v>0</v>
      </c>
      <c r="H215" s="49">
        <f t="shared" si="29"/>
        <v>0</v>
      </c>
      <c r="I215" s="49">
        <f t="shared" si="30"/>
        <v>0</v>
      </c>
      <c r="J215" s="49">
        <f t="shared" si="26"/>
        <v>0</v>
      </c>
      <c r="K215" s="87" t="s">
        <v>84</v>
      </c>
      <c r="L215" s="67" t="s">
        <v>453</v>
      </c>
      <c r="M215" s="102" t="s">
        <v>214</v>
      </c>
    </row>
    <row r="216" spans="1:13" ht="27.95" customHeight="1" x14ac:dyDescent="0.15">
      <c r="A216" s="69" t="s">
        <v>333</v>
      </c>
      <c r="B216" s="27" t="s">
        <v>257</v>
      </c>
      <c r="C216" s="39" t="s">
        <v>258</v>
      </c>
      <c r="D216" s="37" t="s">
        <v>89</v>
      </c>
      <c r="E216" s="37"/>
      <c r="F216" s="49">
        <f t="shared" si="27"/>
        <v>0</v>
      </c>
      <c r="G216" s="49">
        <f t="shared" si="28"/>
        <v>0</v>
      </c>
      <c r="H216" s="49">
        <f t="shared" si="29"/>
        <v>0</v>
      </c>
      <c r="I216" s="49">
        <f t="shared" si="30"/>
        <v>0</v>
      </c>
      <c r="J216" s="49">
        <f t="shared" si="26"/>
        <v>0</v>
      </c>
      <c r="K216" s="87" t="s">
        <v>84</v>
      </c>
      <c r="L216" s="67" t="s">
        <v>453</v>
      </c>
      <c r="M216" s="102" t="s">
        <v>214</v>
      </c>
    </row>
    <row r="217" spans="1:13" ht="27.95" customHeight="1" x14ac:dyDescent="0.15">
      <c r="A217" s="69" t="s">
        <v>333</v>
      </c>
      <c r="B217" s="27" t="s">
        <v>104</v>
      </c>
      <c r="C217" s="39" t="s">
        <v>62</v>
      </c>
      <c r="D217" s="37" t="s">
        <v>89</v>
      </c>
      <c r="E217" s="37"/>
      <c r="F217" s="49">
        <f t="shared" si="27"/>
        <v>0</v>
      </c>
      <c r="G217" s="49">
        <f t="shared" si="28"/>
        <v>0</v>
      </c>
      <c r="H217" s="49">
        <f t="shared" si="29"/>
        <v>0</v>
      </c>
      <c r="I217" s="49">
        <f t="shared" si="30"/>
        <v>0</v>
      </c>
      <c r="J217" s="49">
        <f t="shared" si="26"/>
        <v>0</v>
      </c>
      <c r="K217" s="87" t="s">
        <v>84</v>
      </c>
      <c r="L217" s="67" t="s">
        <v>453</v>
      </c>
      <c r="M217" s="102" t="s">
        <v>253</v>
      </c>
    </row>
    <row r="218" spans="1:13" ht="27.95" customHeight="1" x14ac:dyDescent="0.15">
      <c r="A218" s="69" t="s">
        <v>333</v>
      </c>
      <c r="B218" s="27" t="s">
        <v>259</v>
      </c>
      <c r="C218" s="39" t="s">
        <v>45</v>
      </c>
      <c r="D218" s="37" t="s">
        <v>89</v>
      </c>
      <c r="E218" s="37"/>
      <c r="F218" s="49">
        <f t="shared" si="27"/>
        <v>0</v>
      </c>
      <c r="G218" s="49">
        <f t="shared" si="28"/>
        <v>0</v>
      </c>
      <c r="H218" s="49">
        <f t="shared" si="29"/>
        <v>0</v>
      </c>
      <c r="I218" s="49">
        <f t="shared" si="30"/>
        <v>0</v>
      </c>
      <c r="J218" s="49">
        <f t="shared" ref="J218:J234" si="31">F218*0.2</f>
        <v>0</v>
      </c>
      <c r="K218" s="87" t="s">
        <v>84</v>
      </c>
      <c r="L218" s="67" t="s">
        <v>453</v>
      </c>
      <c r="M218" s="101" t="s">
        <v>335</v>
      </c>
    </row>
    <row r="219" spans="1:13" ht="27.95" customHeight="1" x14ac:dyDescent="0.15">
      <c r="A219" s="69" t="s">
        <v>333</v>
      </c>
      <c r="B219" s="27" t="s">
        <v>99</v>
      </c>
      <c r="C219" s="39" t="s">
        <v>95</v>
      </c>
      <c r="D219" s="37" t="s">
        <v>89</v>
      </c>
      <c r="E219" s="37"/>
      <c r="F219" s="49">
        <f t="shared" si="27"/>
        <v>0</v>
      </c>
      <c r="G219" s="49">
        <f t="shared" si="28"/>
        <v>0</v>
      </c>
      <c r="H219" s="49">
        <f t="shared" si="29"/>
        <v>0</v>
      </c>
      <c r="I219" s="49">
        <f t="shared" si="30"/>
        <v>0</v>
      </c>
      <c r="J219" s="49">
        <f t="shared" si="31"/>
        <v>0</v>
      </c>
      <c r="K219" s="87" t="s">
        <v>84</v>
      </c>
      <c r="L219" s="67" t="s">
        <v>453</v>
      </c>
      <c r="M219" s="102" t="s">
        <v>225</v>
      </c>
    </row>
    <row r="220" spans="1:13" ht="27.95" customHeight="1" x14ac:dyDescent="0.15">
      <c r="A220" s="69" t="s">
        <v>333</v>
      </c>
      <c r="B220" s="27" t="s">
        <v>50</v>
      </c>
      <c r="C220" s="39" t="s">
        <v>51</v>
      </c>
      <c r="D220" s="37" t="s">
        <v>89</v>
      </c>
      <c r="E220" s="37"/>
      <c r="F220" s="49">
        <f t="shared" si="27"/>
        <v>0</v>
      </c>
      <c r="G220" s="49">
        <f t="shared" si="28"/>
        <v>0</v>
      </c>
      <c r="H220" s="49">
        <f t="shared" si="29"/>
        <v>0</v>
      </c>
      <c r="I220" s="49">
        <f t="shared" si="30"/>
        <v>0</v>
      </c>
      <c r="J220" s="49">
        <f t="shared" si="31"/>
        <v>0</v>
      </c>
      <c r="K220" s="87" t="s">
        <v>84</v>
      </c>
      <c r="L220" s="67" t="s">
        <v>453</v>
      </c>
      <c r="M220" s="102" t="s">
        <v>214</v>
      </c>
    </row>
    <row r="221" spans="1:13" ht="27.95" customHeight="1" x14ac:dyDescent="0.15">
      <c r="A221" s="69" t="s">
        <v>333</v>
      </c>
      <c r="B221" s="27" t="s">
        <v>98</v>
      </c>
      <c r="C221" s="39" t="s">
        <v>90</v>
      </c>
      <c r="D221" s="37" t="s">
        <v>89</v>
      </c>
      <c r="E221" s="37"/>
      <c r="F221" s="49">
        <f t="shared" si="27"/>
        <v>0</v>
      </c>
      <c r="G221" s="49">
        <f t="shared" si="28"/>
        <v>0</v>
      </c>
      <c r="H221" s="49">
        <f t="shared" si="29"/>
        <v>0</v>
      </c>
      <c r="I221" s="49">
        <f t="shared" si="30"/>
        <v>0</v>
      </c>
      <c r="J221" s="49">
        <f t="shared" si="31"/>
        <v>0</v>
      </c>
      <c r="K221" s="87" t="s">
        <v>84</v>
      </c>
      <c r="L221" s="67" t="s">
        <v>453</v>
      </c>
      <c r="M221" s="102" t="s">
        <v>260</v>
      </c>
    </row>
    <row r="222" spans="1:13" ht="27.95" customHeight="1" x14ac:dyDescent="0.15">
      <c r="A222" s="69" t="s">
        <v>333</v>
      </c>
      <c r="B222" s="27" t="s">
        <v>98</v>
      </c>
      <c r="C222" s="39" t="s">
        <v>90</v>
      </c>
      <c r="D222" s="37" t="s">
        <v>89</v>
      </c>
      <c r="E222" s="37"/>
      <c r="F222" s="49">
        <f t="shared" si="27"/>
        <v>0</v>
      </c>
      <c r="G222" s="49">
        <f t="shared" si="28"/>
        <v>0</v>
      </c>
      <c r="H222" s="49">
        <f t="shared" si="29"/>
        <v>0</v>
      </c>
      <c r="I222" s="49">
        <f t="shared" si="30"/>
        <v>0</v>
      </c>
      <c r="J222" s="49">
        <f t="shared" si="31"/>
        <v>0</v>
      </c>
      <c r="K222" s="87" t="s">
        <v>84</v>
      </c>
      <c r="L222" s="67" t="s">
        <v>453</v>
      </c>
      <c r="M222" s="101" t="s">
        <v>327</v>
      </c>
    </row>
    <row r="223" spans="1:13" ht="27.95" customHeight="1" x14ac:dyDescent="0.15">
      <c r="A223" s="69" t="s">
        <v>333</v>
      </c>
      <c r="B223" s="27" t="s">
        <v>103</v>
      </c>
      <c r="C223" s="39" t="s">
        <v>46</v>
      </c>
      <c r="D223" s="37" t="s">
        <v>89</v>
      </c>
      <c r="E223" s="37"/>
      <c r="F223" s="49">
        <f t="shared" si="27"/>
        <v>0</v>
      </c>
      <c r="G223" s="49">
        <f t="shared" si="28"/>
        <v>0</v>
      </c>
      <c r="H223" s="49">
        <f t="shared" si="29"/>
        <v>0</v>
      </c>
      <c r="I223" s="49">
        <f t="shared" si="30"/>
        <v>0</v>
      </c>
      <c r="J223" s="49">
        <f t="shared" si="31"/>
        <v>0</v>
      </c>
      <c r="K223" s="87" t="s">
        <v>84</v>
      </c>
      <c r="L223" s="67" t="s">
        <v>453</v>
      </c>
      <c r="M223" s="102" t="s">
        <v>253</v>
      </c>
    </row>
    <row r="224" spans="1:13" ht="27.95" customHeight="1" x14ac:dyDescent="0.15">
      <c r="A224" s="69" t="s">
        <v>333</v>
      </c>
      <c r="B224" s="27" t="s">
        <v>261</v>
      </c>
      <c r="C224" s="39" t="s">
        <v>262</v>
      </c>
      <c r="D224" s="37" t="s">
        <v>89</v>
      </c>
      <c r="E224" s="37"/>
      <c r="F224" s="49">
        <f t="shared" si="27"/>
        <v>0</v>
      </c>
      <c r="G224" s="49">
        <f t="shared" si="28"/>
        <v>0</v>
      </c>
      <c r="H224" s="49">
        <f t="shared" si="29"/>
        <v>0</v>
      </c>
      <c r="I224" s="49">
        <f t="shared" si="30"/>
        <v>0</v>
      </c>
      <c r="J224" s="49">
        <f t="shared" si="31"/>
        <v>0</v>
      </c>
      <c r="K224" s="87" t="s">
        <v>84</v>
      </c>
      <c r="L224" s="67" t="s">
        <v>453</v>
      </c>
      <c r="M224" s="102" t="s">
        <v>225</v>
      </c>
    </row>
    <row r="225" spans="1:16" ht="27.95" customHeight="1" x14ac:dyDescent="0.15">
      <c r="A225" s="69" t="s">
        <v>333</v>
      </c>
      <c r="B225" s="27" t="s">
        <v>106</v>
      </c>
      <c r="C225" s="39" t="s">
        <v>85</v>
      </c>
      <c r="D225" s="37" t="s">
        <v>89</v>
      </c>
      <c r="E225" s="37"/>
      <c r="F225" s="49">
        <f t="shared" si="27"/>
        <v>0</v>
      </c>
      <c r="G225" s="49">
        <f t="shared" si="28"/>
        <v>0</v>
      </c>
      <c r="H225" s="49">
        <f t="shared" si="29"/>
        <v>0</v>
      </c>
      <c r="I225" s="49">
        <f t="shared" si="30"/>
        <v>0</v>
      </c>
      <c r="J225" s="49">
        <f t="shared" si="31"/>
        <v>0</v>
      </c>
      <c r="K225" s="87" t="s">
        <v>84</v>
      </c>
      <c r="L225" s="67" t="s">
        <v>453</v>
      </c>
      <c r="M225" s="102" t="s">
        <v>214</v>
      </c>
    </row>
    <row r="226" spans="1:16" ht="27.95" customHeight="1" x14ac:dyDescent="0.15">
      <c r="A226" s="69" t="s">
        <v>333</v>
      </c>
      <c r="B226" s="27" t="s">
        <v>263</v>
      </c>
      <c r="C226" s="39" t="s">
        <v>112</v>
      </c>
      <c r="D226" s="37" t="s">
        <v>89</v>
      </c>
      <c r="E226" s="37"/>
      <c r="F226" s="49">
        <f t="shared" si="27"/>
        <v>0</v>
      </c>
      <c r="G226" s="49">
        <f t="shared" si="28"/>
        <v>0</v>
      </c>
      <c r="H226" s="49">
        <f t="shared" si="29"/>
        <v>0</v>
      </c>
      <c r="I226" s="49">
        <f t="shared" si="30"/>
        <v>0</v>
      </c>
      <c r="J226" s="49">
        <f t="shared" si="31"/>
        <v>0</v>
      </c>
      <c r="K226" s="87" t="s">
        <v>84</v>
      </c>
      <c r="L226" s="67" t="s">
        <v>453</v>
      </c>
      <c r="M226" s="102" t="s">
        <v>214</v>
      </c>
    </row>
    <row r="227" spans="1:16" ht="27.95" customHeight="1" x14ac:dyDescent="0.15">
      <c r="A227" s="69" t="s">
        <v>333</v>
      </c>
      <c r="B227" s="27" t="s">
        <v>54</v>
      </c>
      <c r="C227" s="39" t="s">
        <v>40</v>
      </c>
      <c r="D227" s="37" t="s">
        <v>89</v>
      </c>
      <c r="E227" s="37"/>
      <c r="F227" s="49">
        <f t="shared" si="27"/>
        <v>0</v>
      </c>
      <c r="G227" s="49">
        <f t="shared" si="28"/>
        <v>0</v>
      </c>
      <c r="H227" s="49">
        <f t="shared" si="29"/>
        <v>0</v>
      </c>
      <c r="I227" s="49">
        <f t="shared" si="30"/>
        <v>0</v>
      </c>
      <c r="J227" s="49">
        <f t="shared" si="31"/>
        <v>0</v>
      </c>
      <c r="K227" s="87" t="s">
        <v>84</v>
      </c>
      <c r="L227" s="67" t="s">
        <v>453</v>
      </c>
      <c r="M227" s="102" t="s">
        <v>264</v>
      </c>
    </row>
    <row r="228" spans="1:16" ht="27.95" customHeight="1" x14ac:dyDescent="0.15">
      <c r="A228" s="69" t="s">
        <v>333</v>
      </c>
      <c r="B228" s="27" t="s">
        <v>41</v>
      </c>
      <c r="C228" s="39" t="s">
        <v>145</v>
      </c>
      <c r="D228" s="37" t="s">
        <v>89</v>
      </c>
      <c r="E228" s="37"/>
      <c r="F228" s="49">
        <f t="shared" si="27"/>
        <v>0</v>
      </c>
      <c r="G228" s="49">
        <f t="shared" si="28"/>
        <v>0</v>
      </c>
      <c r="H228" s="49">
        <f t="shared" si="29"/>
        <v>0</v>
      </c>
      <c r="I228" s="49">
        <f t="shared" si="30"/>
        <v>0</v>
      </c>
      <c r="J228" s="49">
        <f t="shared" si="31"/>
        <v>0</v>
      </c>
      <c r="K228" s="87" t="s">
        <v>84</v>
      </c>
      <c r="L228" s="67" t="s">
        <v>453</v>
      </c>
      <c r="M228" s="102" t="s">
        <v>265</v>
      </c>
    </row>
    <row r="229" spans="1:16" ht="27.95" customHeight="1" x14ac:dyDescent="0.15">
      <c r="A229" s="69" t="s">
        <v>333</v>
      </c>
      <c r="B229" s="27" t="s">
        <v>266</v>
      </c>
      <c r="C229" s="39" t="s">
        <v>20</v>
      </c>
      <c r="D229" s="37" t="s">
        <v>89</v>
      </c>
      <c r="E229" s="37"/>
      <c r="F229" s="49">
        <f t="shared" si="27"/>
        <v>0</v>
      </c>
      <c r="G229" s="49">
        <f t="shared" si="28"/>
        <v>0</v>
      </c>
      <c r="H229" s="49">
        <f t="shared" si="29"/>
        <v>0</v>
      </c>
      <c r="I229" s="49">
        <f t="shared" si="30"/>
        <v>0</v>
      </c>
      <c r="J229" s="49">
        <f t="shared" si="31"/>
        <v>0</v>
      </c>
      <c r="K229" s="87" t="s">
        <v>84</v>
      </c>
      <c r="L229" s="67" t="s">
        <v>453</v>
      </c>
      <c r="M229" s="102" t="s">
        <v>225</v>
      </c>
    </row>
    <row r="230" spans="1:16" ht="27.95" customHeight="1" x14ac:dyDescent="0.15">
      <c r="A230" s="69" t="s">
        <v>333</v>
      </c>
      <c r="B230" s="27" t="s">
        <v>267</v>
      </c>
      <c r="C230" s="39" t="s">
        <v>91</v>
      </c>
      <c r="D230" s="37" t="s">
        <v>89</v>
      </c>
      <c r="E230" s="37"/>
      <c r="F230" s="49">
        <f t="shared" si="27"/>
        <v>0</v>
      </c>
      <c r="G230" s="49">
        <f t="shared" si="28"/>
        <v>0</v>
      </c>
      <c r="H230" s="49">
        <f t="shared" si="29"/>
        <v>0</v>
      </c>
      <c r="I230" s="49">
        <f t="shared" si="30"/>
        <v>0</v>
      </c>
      <c r="J230" s="49">
        <f t="shared" si="31"/>
        <v>0</v>
      </c>
      <c r="K230" s="87" t="s">
        <v>84</v>
      </c>
      <c r="L230" s="67" t="s">
        <v>453</v>
      </c>
      <c r="M230" s="102" t="s">
        <v>214</v>
      </c>
    </row>
    <row r="231" spans="1:16" ht="27.95" customHeight="1" x14ac:dyDescent="0.15">
      <c r="A231" s="69" t="s">
        <v>333</v>
      </c>
      <c r="B231" s="27" t="s">
        <v>68</v>
      </c>
      <c r="C231" s="39" t="s">
        <v>69</v>
      </c>
      <c r="D231" s="37" t="s">
        <v>89</v>
      </c>
      <c r="E231" s="37"/>
      <c r="F231" s="49">
        <f t="shared" si="27"/>
        <v>0</v>
      </c>
      <c r="G231" s="49">
        <f t="shared" si="28"/>
        <v>0</v>
      </c>
      <c r="H231" s="49">
        <f t="shared" si="29"/>
        <v>0</v>
      </c>
      <c r="I231" s="49">
        <f t="shared" si="30"/>
        <v>0</v>
      </c>
      <c r="J231" s="49">
        <f t="shared" si="31"/>
        <v>0</v>
      </c>
      <c r="K231" s="87" t="s">
        <v>84</v>
      </c>
      <c r="L231" s="67" t="s">
        <v>453</v>
      </c>
      <c r="M231" s="102" t="s">
        <v>268</v>
      </c>
    </row>
    <row r="232" spans="1:16" ht="27.95" customHeight="1" x14ac:dyDescent="0.15">
      <c r="A232" s="69" t="s">
        <v>333</v>
      </c>
      <c r="B232" s="27" t="s">
        <v>269</v>
      </c>
      <c r="C232" s="39" t="s">
        <v>59</v>
      </c>
      <c r="D232" s="37" t="s">
        <v>89</v>
      </c>
      <c r="E232" s="37"/>
      <c r="F232" s="49">
        <f t="shared" si="27"/>
        <v>0</v>
      </c>
      <c r="G232" s="49">
        <f t="shared" si="28"/>
        <v>0</v>
      </c>
      <c r="H232" s="49">
        <f t="shared" si="29"/>
        <v>0</v>
      </c>
      <c r="I232" s="49">
        <f t="shared" si="30"/>
        <v>0</v>
      </c>
      <c r="J232" s="49">
        <f t="shared" si="31"/>
        <v>0</v>
      </c>
      <c r="K232" s="87" t="s">
        <v>84</v>
      </c>
      <c r="L232" s="67" t="s">
        <v>453</v>
      </c>
      <c r="M232" s="101" t="s">
        <v>338</v>
      </c>
    </row>
    <row r="233" spans="1:16" ht="27.95" customHeight="1" x14ac:dyDescent="0.15">
      <c r="A233" s="69" t="s">
        <v>333</v>
      </c>
      <c r="B233" s="27" t="s">
        <v>134</v>
      </c>
      <c r="C233" s="39" t="s">
        <v>23</v>
      </c>
      <c r="D233" s="37" t="s">
        <v>89</v>
      </c>
      <c r="E233" s="37"/>
      <c r="F233" s="49">
        <f t="shared" si="27"/>
        <v>0</v>
      </c>
      <c r="G233" s="49">
        <f t="shared" si="28"/>
        <v>0</v>
      </c>
      <c r="H233" s="49">
        <f t="shared" si="29"/>
        <v>0</v>
      </c>
      <c r="I233" s="49">
        <f t="shared" si="30"/>
        <v>0</v>
      </c>
      <c r="J233" s="49">
        <f t="shared" si="31"/>
        <v>0</v>
      </c>
      <c r="K233" s="87" t="s">
        <v>84</v>
      </c>
      <c r="L233" s="67" t="s">
        <v>453</v>
      </c>
      <c r="M233" s="101" t="s">
        <v>332</v>
      </c>
    </row>
    <row r="234" spans="1:16" ht="27.95" customHeight="1" x14ac:dyDescent="0.15">
      <c r="A234" s="69" t="s">
        <v>333</v>
      </c>
      <c r="B234" s="27" t="s">
        <v>270</v>
      </c>
      <c r="C234" s="39" t="s">
        <v>130</v>
      </c>
      <c r="D234" s="37" t="s">
        <v>89</v>
      </c>
      <c r="E234" s="37"/>
      <c r="F234" s="49">
        <f t="shared" si="27"/>
        <v>0</v>
      </c>
      <c r="G234" s="49">
        <f t="shared" si="28"/>
        <v>0</v>
      </c>
      <c r="H234" s="49">
        <f t="shared" si="29"/>
        <v>0</v>
      </c>
      <c r="I234" s="49">
        <f t="shared" si="30"/>
        <v>0</v>
      </c>
      <c r="J234" s="49">
        <f t="shared" si="31"/>
        <v>0</v>
      </c>
      <c r="K234" s="87" t="s">
        <v>84</v>
      </c>
      <c r="L234" s="67" t="s">
        <v>453</v>
      </c>
      <c r="M234" s="102" t="s">
        <v>225</v>
      </c>
    </row>
    <row r="235" spans="1:16" ht="27.95" customHeight="1" x14ac:dyDescent="0.15">
      <c r="A235" s="71" t="s">
        <v>83</v>
      </c>
      <c r="B235" s="20">
        <f>COUNTA(B236:B269)</f>
        <v>34</v>
      </c>
      <c r="C235" s="26">
        <f>COUNTA(C236:C269)</f>
        <v>34</v>
      </c>
      <c r="D235" s="66">
        <f>SUM(D236:D269)</f>
        <v>97500</v>
      </c>
      <c r="E235" s="66">
        <f>SUM(E236:E269)</f>
        <v>25600</v>
      </c>
      <c r="F235" s="44">
        <f>SUM(F236:F269)</f>
        <v>124211200</v>
      </c>
      <c r="G235" s="44"/>
      <c r="H235" s="44">
        <f>SUM(H236:H269)</f>
        <v>62105600</v>
      </c>
      <c r="I235" s="44"/>
      <c r="J235" s="44">
        <f>SUM(J236:J269)</f>
        <v>62105600</v>
      </c>
      <c r="K235" s="13"/>
      <c r="L235" s="13"/>
      <c r="M235" s="73"/>
    </row>
    <row r="236" spans="1:16" ht="27.95" customHeight="1" x14ac:dyDescent="0.15">
      <c r="A236" s="69" t="s">
        <v>334</v>
      </c>
      <c r="B236" s="27" t="s">
        <v>287</v>
      </c>
      <c r="C236" s="39" t="s">
        <v>288</v>
      </c>
      <c r="D236" s="103">
        <v>200</v>
      </c>
      <c r="E236" s="103">
        <v>200</v>
      </c>
      <c r="F236" s="40">
        <f t="shared" ref="F236:F269" si="32">E236*4852</f>
        <v>970400</v>
      </c>
      <c r="G236" s="31"/>
      <c r="H236" s="31">
        <f>F236*0.5</f>
        <v>485200</v>
      </c>
      <c r="I236" s="31"/>
      <c r="J236" s="31">
        <f>F236*0.5</f>
        <v>485200</v>
      </c>
      <c r="K236" s="87" t="s">
        <v>111</v>
      </c>
      <c r="L236" s="110" t="s">
        <v>448</v>
      </c>
      <c r="M236" s="101" t="s">
        <v>439</v>
      </c>
      <c r="P236" s="31"/>
    </row>
    <row r="237" spans="1:16" s="28" customFormat="1" ht="27.95" customHeight="1" x14ac:dyDescent="0.15">
      <c r="A237" s="69" t="s">
        <v>334</v>
      </c>
      <c r="B237" s="27" t="s">
        <v>299</v>
      </c>
      <c r="C237" s="62" t="s">
        <v>300</v>
      </c>
      <c r="D237" s="103">
        <v>3000</v>
      </c>
      <c r="E237" s="103">
        <v>1700</v>
      </c>
      <c r="F237" s="40">
        <f t="shared" si="32"/>
        <v>8248400</v>
      </c>
      <c r="G237" s="31"/>
      <c r="H237" s="31">
        <f t="shared" ref="H237:H269" si="33">F237*0.5</f>
        <v>4124200</v>
      </c>
      <c r="I237" s="31"/>
      <c r="J237" s="31">
        <f t="shared" ref="J237:J269" si="34">F237*0.5</f>
        <v>4124200</v>
      </c>
      <c r="K237" s="87" t="s">
        <v>111</v>
      </c>
      <c r="L237" s="110" t="s">
        <v>448</v>
      </c>
      <c r="M237" s="91" t="s">
        <v>439</v>
      </c>
      <c r="P237" s="31"/>
    </row>
    <row r="238" spans="1:16" ht="27.95" customHeight="1" x14ac:dyDescent="0.15">
      <c r="A238" s="69" t="s">
        <v>334</v>
      </c>
      <c r="B238" s="27" t="s">
        <v>124</v>
      </c>
      <c r="C238" s="39" t="s">
        <v>125</v>
      </c>
      <c r="D238" s="103">
        <v>3000</v>
      </c>
      <c r="E238" s="103">
        <v>1700</v>
      </c>
      <c r="F238" s="40">
        <f t="shared" si="32"/>
        <v>8248400</v>
      </c>
      <c r="G238" s="31"/>
      <c r="H238" s="31">
        <f t="shared" si="33"/>
        <v>4124200</v>
      </c>
      <c r="I238" s="31"/>
      <c r="J238" s="31">
        <f t="shared" si="34"/>
        <v>4124200</v>
      </c>
      <c r="K238" s="87" t="s">
        <v>111</v>
      </c>
      <c r="L238" s="110" t="s">
        <v>448</v>
      </c>
      <c r="M238" s="101" t="s">
        <v>439</v>
      </c>
      <c r="P238" s="31"/>
    </row>
    <row r="239" spans="1:16" ht="27.95" customHeight="1" x14ac:dyDescent="0.15">
      <c r="A239" s="69" t="s">
        <v>334</v>
      </c>
      <c r="B239" s="27" t="s">
        <v>301</v>
      </c>
      <c r="C239" s="39" t="s">
        <v>302</v>
      </c>
      <c r="D239" s="103">
        <v>300</v>
      </c>
      <c r="E239" s="103">
        <v>300</v>
      </c>
      <c r="F239" s="40">
        <f t="shared" si="32"/>
        <v>1455600</v>
      </c>
      <c r="G239" s="31"/>
      <c r="H239" s="31">
        <f t="shared" si="33"/>
        <v>727800</v>
      </c>
      <c r="I239" s="31"/>
      <c r="J239" s="31">
        <f t="shared" si="34"/>
        <v>727800</v>
      </c>
      <c r="K239" s="87" t="s">
        <v>111</v>
      </c>
      <c r="L239" s="110" t="s">
        <v>448</v>
      </c>
      <c r="M239" s="101" t="s">
        <v>439</v>
      </c>
      <c r="P239" s="31"/>
    </row>
    <row r="240" spans="1:16" ht="27.95" customHeight="1" x14ac:dyDescent="0.15">
      <c r="A240" s="69" t="s">
        <v>334</v>
      </c>
      <c r="B240" s="27" t="s">
        <v>303</v>
      </c>
      <c r="C240" s="39" t="s">
        <v>304</v>
      </c>
      <c r="D240" s="103">
        <v>3000</v>
      </c>
      <c r="E240" s="103">
        <v>1700</v>
      </c>
      <c r="F240" s="40">
        <f t="shared" si="32"/>
        <v>8248400</v>
      </c>
      <c r="G240" s="31"/>
      <c r="H240" s="31">
        <f t="shared" si="33"/>
        <v>4124200</v>
      </c>
      <c r="I240" s="31"/>
      <c r="J240" s="31">
        <f t="shared" si="34"/>
        <v>4124200</v>
      </c>
      <c r="K240" s="87" t="s">
        <v>111</v>
      </c>
      <c r="L240" s="110" t="s">
        <v>448</v>
      </c>
      <c r="M240" s="101" t="s">
        <v>439</v>
      </c>
      <c r="P240" s="31"/>
    </row>
    <row r="241" spans="1:16" ht="27.95" customHeight="1" x14ac:dyDescent="0.15">
      <c r="A241" s="69" t="s">
        <v>334</v>
      </c>
      <c r="B241" s="27" t="s">
        <v>305</v>
      </c>
      <c r="C241" s="39" t="s">
        <v>306</v>
      </c>
      <c r="D241" s="103">
        <v>3000</v>
      </c>
      <c r="E241" s="103">
        <v>1700</v>
      </c>
      <c r="F241" s="40">
        <f t="shared" si="32"/>
        <v>8248400</v>
      </c>
      <c r="G241" s="31"/>
      <c r="H241" s="31">
        <f t="shared" si="33"/>
        <v>4124200</v>
      </c>
      <c r="I241" s="31"/>
      <c r="J241" s="31">
        <f t="shared" si="34"/>
        <v>4124200</v>
      </c>
      <c r="K241" s="87" t="s">
        <v>111</v>
      </c>
      <c r="L241" s="110" t="s">
        <v>448</v>
      </c>
      <c r="M241" s="101" t="s">
        <v>439</v>
      </c>
      <c r="P241" s="31"/>
    </row>
    <row r="242" spans="1:16" ht="27.95" customHeight="1" x14ac:dyDescent="0.15">
      <c r="A242" s="69" t="s">
        <v>334</v>
      </c>
      <c r="B242" s="27" t="s">
        <v>308</v>
      </c>
      <c r="C242" s="39" t="s">
        <v>127</v>
      </c>
      <c r="D242" s="103">
        <v>2000</v>
      </c>
      <c r="E242" s="103">
        <v>1500</v>
      </c>
      <c r="F242" s="40">
        <f t="shared" si="32"/>
        <v>7278000</v>
      </c>
      <c r="G242" s="31"/>
      <c r="H242" s="31">
        <f t="shared" si="33"/>
        <v>3639000</v>
      </c>
      <c r="I242" s="31"/>
      <c r="J242" s="31">
        <f t="shared" si="34"/>
        <v>3639000</v>
      </c>
      <c r="K242" s="87" t="s">
        <v>111</v>
      </c>
      <c r="L242" s="110" t="s">
        <v>448</v>
      </c>
      <c r="M242" s="101" t="s">
        <v>439</v>
      </c>
      <c r="P242" s="31"/>
    </row>
    <row r="243" spans="1:16" ht="27.95" customHeight="1" x14ac:dyDescent="0.15">
      <c r="A243" s="69" t="s">
        <v>334</v>
      </c>
      <c r="B243" s="27" t="s">
        <v>309</v>
      </c>
      <c r="C243" s="39" t="s">
        <v>33</v>
      </c>
      <c r="D243" s="103">
        <v>3000</v>
      </c>
      <c r="E243" s="103">
        <v>1700</v>
      </c>
      <c r="F243" s="40">
        <f t="shared" si="32"/>
        <v>8248400</v>
      </c>
      <c r="G243" s="31"/>
      <c r="H243" s="31">
        <f t="shared" si="33"/>
        <v>4124200</v>
      </c>
      <c r="I243" s="31"/>
      <c r="J243" s="31">
        <f t="shared" si="34"/>
        <v>4124200</v>
      </c>
      <c r="K243" s="87" t="s">
        <v>111</v>
      </c>
      <c r="L243" s="110" t="s">
        <v>448</v>
      </c>
      <c r="M243" s="101" t="s">
        <v>439</v>
      </c>
      <c r="P243" s="31"/>
    </row>
    <row r="244" spans="1:16" ht="27.95" customHeight="1" x14ac:dyDescent="0.15">
      <c r="A244" s="69" t="s">
        <v>334</v>
      </c>
      <c r="B244" s="27" t="s">
        <v>18</v>
      </c>
      <c r="C244" s="39" t="s">
        <v>17</v>
      </c>
      <c r="D244" s="103">
        <v>2000</v>
      </c>
      <c r="E244" s="103">
        <v>1500</v>
      </c>
      <c r="F244" s="40">
        <f t="shared" si="32"/>
        <v>7278000</v>
      </c>
      <c r="G244" s="31"/>
      <c r="H244" s="31">
        <f t="shared" si="33"/>
        <v>3639000</v>
      </c>
      <c r="I244" s="31"/>
      <c r="J244" s="31">
        <f t="shared" si="34"/>
        <v>3639000</v>
      </c>
      <c r="K244" s="87" t="s">
        <v>111</v>
      </c>
      <c r="L244" s="110" t="s">
        <v>448</v>
      </c>
      <c r="M244" s="101" t="s">
        <v>439</v>
      </c>
      <c r="P244" s="31"/>
    </row>
    <row r="245" spans="1:16" ht="27.95" customHeight="1" x14ac:dyDescent="0.15">
      <c r="A245" s="69" t="s">
        <v>334</v>
      </c>
      <c r="B245" s="27" t="s">
        <v>310</v>
      </c>
      <c r="C245" s="39" t="s">
        <v>132</v>
      </c>
      <c r="D245" s="103">
        <v>3000</v>
      </c>
      <c r="E245" s="103">
        <v>1700</v>
      </c>
      <c r="F245" s="40">
        <f t="shared" si="32"/>
        <v>8248400</v>
      </c>
      <c r="G245" s="31"/>
      <c r="H245" s="31">
        <f t="shared" si="33"/>
        <v>4124200</v>
      </c>
      <c r="I245" s="31"/>
      <c r="J245" s="31">
        <f t="shared" si="34"/>
        <v>4124200</v>
      </c>
      <c r="K245" s="87" t="s">
        <v>111</v>
      </c>
      <c r="L245" s="110" t="s">
        <v>448</v>
      </c>
      <c r="M245" s="101" t="s">
        <v>439</v>
      </c>
      <c r="P245" s="31"/>
    </row>
    <row r="246" spans="1:16" ht="27.95" customHeight="1" x14ac:dyDescent="0.15">
      <c r="A246" s="69" t="s">
        <v>334</v>
      </c>
      <c r="B246" s="27" t="s">
        <v>311</v>
      </c>
      <c r="C246" s="39" t="s">
        <v>101</v>
      </c>
      <c r="D246" s="103">
        <v>3000</v>
      </c>
      <c r="E246" s="103">
        <v>1700</v>
      </c>
      <c r="F246" s="40">
        <f t="shared" si="32"/>
        <v>8248400</v>
      </c>
      <c r="G246" s="31"/>
      <c r="H246" s="31">
        <f t="shared" si="33"/>
        <v>4124200</v>
      </c>
      <c r="I246" s="31"/>
      <c r="J246" s="31">
        <f t="shared" si="34"/>
        <v>4124200</v>
      </c>
      <c r="K246" s="87" t="s">
        <v>111</v>
      </c>
      <c r="L246" s="110" t="s">
        <v>448</v>
      </c>
      <c r="M246" s="101" t="s">
        <v>439</v>
      </c>
      <c r="P246" s="31"/>
    </row>
    <row r="247" spans="1:16" ht="27.95" customHeight="1" x14ac:dyDescent="0.15">
      <c r="A247" s="69" t="s">
        <v>334</v>
      </c>
      <c r="B247" s="27" t="s">
        <v>313</v>
      </c>
      <c r="C247" s="39" t="s">
        <v>39</v>
      </c>
      <c r="D247" s="103">
        <v>3000</v>
      </c>
      <c r="E247" s="103">
        <v>1700</v>
      </c>
      <c r="F247" s="40">
        <f t="shared" si="32"/>
        <v>8248400</v>
      </c>
      <c r="G247" s="31"/>
      <c r="H247" s="31">
        <f t="shared" si="33"/>
        <v>4124200</v>
      </c>
      <c r="I247" s="31"/>
      <c r="J247" s="31">
        <f t="shared" si="34"/>
        <v>4124200</v>
      </c>
      <c r="K247" s="87" t="s">
        <v>111</v>
      </c>
      <c r="L247" s="110" t="s">
        <v>448</v>
      </c>
      <c r="M247" s="101" t="s">
        <v>439</v>
      </c>
      <c r="P247" s="31"/>
    </row>
    <row r="248" spans="1:16" ht="27.95" customHeight="1" x14ac:dyDescent="0.15">
      <c r="A248" s="69" t="s">
        <v>334</v>
      </c>
      <c r="B248" s="27" t="s">
        <v>123</v>
      </c>
      <c r="C248" s="39" t="s">
        <v>116</v>
      </c>
      <c r="D248" s="103">
        <v>3000</v>
      </c>
      <c r="E248" s="103">
        <v>1700</v>
      </c>
      <c r="F248" s="40">
        <f t="shared" si="32"/>
        <v>8248400</v>
      </c>
      <c r="G248" s="31"/>
      <c r="H248" s="31">
        <f t="shared" si="33"/>
        <v>4124200</v>
      </c>
      <c r="I248" s="31"/>
      <c r="J248" s="31">
        <f t="shared" si="34"/>
        <v>4124200</v>
      </c>
      <c r="K248" s="87" t="s">
        <v>111</v>
      </c>
      <c r="L248" s="110" t="s">
        <v>448</v>
      </c>
      <c r="M248" s="101" t="s">
        <v>439</v>
      </c>
      <c r="P248" s="31"/>
    </row>
    <row r="249" spans="1:16" ht="27.95" customHeight="1" x14ac:dyDescent="0.15">
      <c r="A249" s="69" t="s">
        <v>334</v>
      </c>
      <c r="B249" s="27" t="s">
        <v>307</v>
      </c>
      <c r="C249" s="39" t="s">
        <v>31</v>
      </c>
      <c r="D249" s="103">
        <v>3000</v>
      </c>
      <c r="E249" s="103">
        <v>1700</v>
      </c>
      <c r="F249" s="40">
        <f t="shared" si="32"/>
        <v>8248400</v>
      </c>
      <c r="G249" s="31"/>
      <c r="H249" s="31">
        <f t="shared" si="33"/>
        <v>4124200</v>
      </c>
      <c r="I249" s="31"/>
      <c r="J249" s="31">
        <f t="shared" si="34"/>
        <v>4124200</v>
      </c>
      <c r="K249" s="87" t="s">
        <v>111</v>
      </c>
      <c r="L249" s="110" t="s">
        <v>448</v>
      </c>
      <c r="M249" s="101" t="s">
        <v>439</v>
      </c>
      <c r="P249" s="31"/>
    </row>
    <row r="250" spans="1:16" ht="27.95" customHeight="1" x14ac:dyDescent="0.15">
      <c r="A250" s="69" t="s">
        <v>334</v>
      </c>
      <c r="B250" s="27" t="s">
        <v>314</v>
      </c>
      <c r="C250" s="39" t="s">
        <v>16</v>
      </c>
      <c r="D250" s="103">
        <v>5000</v>
      </c>
      <c r="E250" s="103">
        <v>1700</v>
      </c>
      <c r="F250" s="40">
        <f t="shared" si="32"/>
        <v>8248400</v>
      </c>
      <c r="G250" s="31"/>
      <c r="H250" s="31">
        <f t="shared" si="33"/>
        <v>4124200</v>
      </c>
      <c r="I250" s="31"/>
      <c r="J250" s="31">
        <f t="shared" si="34"/>
        <v>4124200</v>
      </c>
      <c r="K250" s="87" t="s">
        <v>111</v>
      </c>
      <c r="L250" s="110" t="s">
        <v>448</v>
      </c>
      <c r="M250" s="101" t="s">
        <v>439</v>
      </c>
      <c r="P250" s="31"/>
    </row>
    <row r="251" spans="1:16" ht="27.95" customHeight="1" x14ac:dyDescent="0.15">
      <c r="A251" s="69" t="s">
        <v>334</v>
      </c>
      <c r="B251" s="27" t="s">
        <v>315</v>
      </c>
      <c r="C251" s="39" t="s">
        <v>52</v>
      </c>
      <c r="D251" s="103">
        <v>3000</v>
      </c>
      <c r="E251" s="103">
        <v>1700</v>
      </c>
      <c r="F251" s="40">
        <f t="shared" si="32"/>
        <v>8248400</v>
      </c>
      <c r="G251" s="31"/>
      <c r="H251" s="31">
        <f t="shared" si="33"/>
        <v>4124200</v>
      </c>
      <c r="I251" s="31"/>
      <c r="J251" s="31">
        <f t="shared" si="34"/>
        <v>4124200</v>
      </c>
      <c r="K251" s="87" t="s">
        <v>111</v>
      </c>
      <c r="L251" s="110" t="s">
        <v>448</v>
      </c>
      <c r="M251" s="101" t="s">
        <v>439</v>
      </c>
      <c r="P251" s="31"/>
    </row>
    <row r="252" spans="1:16" ht="27.95" customHeight="1" x14ac:dyDescent="0.15">
      <c r="A252" s="69" t="s">
        <v>334</v>
      </c>
      <c r="B252" s="27" t="s">
        <v>128</v>
      </c>
      <c r="C252" s="39" t="s">
        <v>53</v>
      </c>
      <c r="D252" s="103">
        <v>3000</v>
      </c>
      <c r="E252" s="103">
        <v>1700</v>
      </c>
      <c r="F252" s="40">
        <f t="shared" si="32"/>
        <v>8248400</v>
      </c>
      <c r="G252" s="31"/>
      <c r="H252" s="31">
        <f t="shared" si="33"/>
        <v>4124200</v>
      </c>
      <c r="I252" s="31"/>
      <c r="J252" s="31">
        <f t="shared" si="34"/>
        <v>4124200</v>
      </c>
      <c r="K252" s="87" t="s">
        <v>111</v>
      </c>
      <c r="L252" s="110" t="s">
        <v>448</v>
      </c>
      <c r="M252" s="101" t="s">
        <v>439</v>
      </c>
      <c r="P252" s="31"/>
    </row>
    <row r="253" spans="1:16" ht="27.95" customHeight="1" x14ac:dyDescent="0.15">
      <c r="A253" s="69" t="s">
        <v>334</v>
      </c>
      <c r="B253" s="27" t="s">
        <v>168</v>
      </c>
      <c r="C253" s="39" t="s">
        <v>61</v>
      </c>
      <c r="D253" s="103">
        <v>3000</v>
      </c>
      <c r="E253" s="103"/>
      <c r="F253" s="40">
        <f t="shared" si="32"/>
        <v>0</v>
      </c>
      <c r="G253" s="31"/>
      <c r="H253" s="31">
        <f t="shared" si="33"/>
        <v>0</v>
      </c>
      <c r="I253" s="31"/>
      <c r="J253" s="31">
        <f t="shared" si="34"/>
        <v>0</v>
      </c>
      <c r="K253" s="87" t="s">
        <v>322</v>
      </c>
      <c r="L253" s="110" t="s">
        <v>448</v>
      </c>
      <c r="M253" s="101" t="s">
        <v>439</v>
      </c>
      <c r="P253" s="31"/>
    </row>
    <row r="254" spans="1:16" ht="27.95" customHeight="1" x14ac:dyDescent="0.15">
      <c r="A254" s="69" t="s">
        <v>334</v>
      </c>
      <c r="B254" s="27" t="s">
        <v>456</v>
      </c>
      <c r="C254" s="39" t="s">
        <v>457</v>
      </c>
      <c r="D254" s="103">
        <v>3000</v>
      </c>
      <c r="E254" s="103"/>
      <c r="F254" s="40">
        <f t="shared" si="32"/>
        <v>0</v>
      </c>
      <c r="G254" s="31"/>
      <c r="H254" s="31">
        <f t="shared" si="33"/>
        <v>0</v>
      </c>
      <c r="I254" s="31"/>
      <c r="J254" s="31">
        <f t="shared" si="34"/>
        <v>0</v>
      </c>
      <c r="K254" s="87" t="s">
        <v>322</v>
      </c>
      <c r="L254" s="110" t="s">
        <v>448</v>
      </c>
      <c r="M254" s="101" t="s">
        <v>439</v>
      </c>
      <c r="P254" s="31"/>
    </row>
    <row r="255" spans="1:16" ht="27.95" customHeight="1" x14ac:dyDescent="0.15">
      <c r="A255" s="69" t="s">
        <v>334</v>
      </c>
      <c r="B255" s="27" t="s">
        <v>458</v>
      </c>
      <c r="C255" s="39" t="s">
        <v>19</v>
      </c>
      <c r="D255" s="103">
        <v>3000</v>
      </c>
      <c r="E255" s="103"/>
      <c r="F255" s="40">
        <f t="shared" si="32"/>
        <v>0</v>
      </c>
      <c r="G255" s="31"/>
      <c r="H255" s="31">
        <f t="shared" si="33"/>
        <v>0</v>
      </c>
      <c r="I255" s="31"/>
      <c r="J255" s="31">
        <f t="shared" si="34"/>
        <v>0</v>
      </c>
      <c r="K255" s="87" t="s">
        <v>322</v>
      </c>
      <c r="L255" s="110" t="s">
        <v>448</v>
      </c>
      <c r="M255" s="101" t="s">
        <v>439</v>
      </c>
      <c r="P255" s="31"/>
    </row>
    <row r="256" spans="1:16" ht="27.95" customHeight="1" x14ac:dyDescent="0.15">
      <c r="A256" s="69" t="s">
        <v>334</v>
      </c>
      <c r="B256" s="27" t="s">
        <v>307</v>
      </c>
      <c r="C256" s="39" t="s">
        <v>459</v>
      </c>
      <c r="D256" s="103">
        <v>3000</v>
      </c>
      <c r="E256" s="103"/>
      <c r="F256" s="40">
        <f t="shared" si="32"/>
        <v>0</v>
      </c>
      <c r="G256" s="31"/>
      <c r="H256" s="31">
        <f t="shared" si="33"/>
        <v>0</v>
      </c>
      <c r="I256" s="31"/>
      <c r="J256" s="31">
        <f t="shared" si="34"/>
        <v>0</v>
      </c>
      <c r="K256" s="87" t="s">
        <v>322</v>
      </c>
      <c r="L256" s="110" t="s">
        <v>448</v>
      </c>
      <c r="M256" s="101" t="s">
        <v>439</v>
      </c>
      <c r="P256" s="31"/>
    </row>
    <row r="257" spans="1:16" ht="27.95" customHeight="1" x14ac:dyDescent="0.15">
      <c r="A257" s="69" t="s">
        <v>334</v>
      </c>
      <c r="B257" s="27" t="s">
        <v>460</v>
      </c>
      <c r="C257" s="39" t="s">
        <v>4</v>
      </c>
      <c r="D257" s="103">
        <v>5000</v>
      </c>
      <c r="E257" s="103"/>
      <c r="F257" s="40">
        <f t="shared" si="32"/>
        <v>0</v>
      </c>
      <c r="G257" s="31"/>
      <c r="H257" s="31">
        <f t="shared" si="33"/>
        <v>0</v>
      </c>
      <c r="I257" s="31"/>
      <c r="J257" s="31">
        <f t="shared" si="34"/>
        <v>0</v>
      </c>
      <c r="K257" s="87" t="s">
        <v>322</v>
      </c>
      <c r="L257" s="110" t="s">
        <v>448</v>
      </c>
      <c r="M257" s="101" t="s">
        <v>439</v>
      </c>
      <c r="P257" s="31"/>
    </row>
    <row r="258" spans="1:16" ht="27.95" customHeight="1" x14ac:dyDescent="0.15">
      <c r="A258" s="69" t="s">
        <v>334</v>
      </c>
      <c r="B258" s="27" t="s">
        <v>461</v>
      </c>
      <c r="C258" s="39" t="s">
        <v>2</v>
      </c>
      <c r="D258" s="103">
        <v>3000</v>
      </c>
      <c r="E258" s="103"/>
      <c r="F258" s="40">
        <f t="shared" si="32"/>
        <v>0</v>
      </c>
      <c r="G258" s="31"/>
      <c r="H258" s="31">
        <f t="shared" si="33"/>
        <v>0</v>
      </c>
      <c r="I258" s="31"/>
      <c r="J258" s="31">
        <f t="shared" si="34"/>
        <v>0</v>
      </c>
      <c r="K258" s="87" t="s">
        <v>322</v>
      </c>
      <c r="L258" s="110" t="s">
        <v>448</v>
      </c>
      <c r="M258" s="101" t="s">
        <v>439</v>
      </c>
      <c r="P258" s="31"/>
    </row>
    <row r="259" spans="1:16" ht="27.95" customHeight="1" x14ac:dyDescent="0.15">
      <c r="A259" s="69" t="s">
        <v>334</v>
      </c>
      <c r="B259" s="27" t="s">
        <v>462</v>
      </c>
      <c r="C259" s="39" t="s">
        <v>22</v>
      </c>
      <c r="D259" s="103">
        <v>3000</v>
      </c>
      <c r="E259" s="103"/>
      <c r="F259" s="40">
        <f t="shared" si="32"/>
        <v>0</v>
      </c>
      <c r="G259" s="31"/>
      <c r="H259" s="31">
        <f t="shared" si="33"/>
        <v>0</v>
      </c>
      <c r="I259" s="31"/>
      <c r="J259" s="31">
        <f t="shared" si="34"/>
        <v>0</v>
      </c>
      <c r="K259" s="87" t="s">
        <v>322</v>
      </c>
      <c r="L259" s="110" t="s">
        <v>448</v>
      </c>
      <c r="M259" s="101" t="s">
        <v>439</v>
      </c>
      <c r="P259" s="31"/>
    </row>
    <row r="260" spans="1:16" ht="27.95" customHeight="1" x14ac:dyDescent="0.15">
      <c r="A260" s="69" t="s">
        <v>334</v>
      </c>
      <c r="B260" s="27" t="s">
        <v>463</v>
      </c>
      <c r="C260" s="39" t="s">
        <v>3</v>
      </c>
      <c r="D260" s="103">
        <v>3000</v>
      </c>
      <c r="E260" s="103"/>
      <c r="F260" s="40">
        <f t="shared" si="32"/>
        <v>0</v>
      </c>
      <c r="G260" s="31"/>
      <c r="H260" s="31">
        <f t="shared" si="33"/>
        <v>0</v>
      </c>
      <c r="I260" s="31"/>
      <c r="J260" s="31">
        <f t="shared" si="34"/>
        <v>0</v>
      </c>
      <c r="K260" s="87" t="s">
        <v>322</v>
      </c>
      <c r="L260" s="110" t="s">
        <v>448</v>
      </c>
      <c r="M260" s="101" t="s">
        <v>439</v>
      </c>
      <c r="P260" s="31"/>
    </row>
    <row r="261" spans="1:16" ht="27.95" customHeight="1" x14ac:dyDescent="0.15">
      <c r="A261" s="69" t="s">
        <v>334</v>
      </c>
      <c r="B261" s="27" t="s">
        <v>42</v>
      </c>
      <c r="C261" s="39" t="s">
        <v>43</v>
      </c>
      <c r="D261" s="103">
        <v>3000</v>
      </c>
      <c r="E261" s="103"/>
      <c r="F261" s="40">
        <f t="shared" si="32"/>
        <v>0</v>
      </c>
      <c r="G261" s="31"/>
      <c r="H261" s="31">
        <f t="shared" si="33"/>
        <v>0</v>
      </c>
      <c r="I261" s="31"/>
      <c r="J261" s="31">
        <f t="shared" si="34"/>
        <v>0</v>
      </c>
      <c r="K261" s="87" t="s">
        <v>322</v>
      </c>
      <c r="L261" s="110" t="s">
        <v>448</v>
      </c>
      <c r="M261" s="101" t="s">
        <v>439</v>
      </c>
      <c r="P261" s="31"/>
    </row>
    <row r="262" spans="1:16" ht="27.95" customHeight="1" x14ac:dyDescent="0.15">
      <c r="A262" s="69" t="s">
        <v>334</v>
      </c>
      <c r="B262" s="27" t="s">
        <v>464</v>
      </c>
      <c r="C262" s="39" t="s">
        <v>465</v>
      </c>
      <c r="D262" s="103">
        <v>3000</v>
      </c>
      <c r="E262" s="103"/>
      <c r="F262" s="40">
        <f t="shared" si="32"/>
        <v>0</v>
      </c>
      <c r="G262" s="31"/>
      <c r="H262" s="31">
        <f t="shared" si="33"/>
        <v>0</v>
      </c>
      <c r="I262" s="31"/>
      <c r="J262" s="31">
        <f t="shared" si="34"/>
        <v>0</v>
      </c>
      <c r="K262" s="87" t="s">
        <v>322</v>
      </c>
      <c r="L262" s="110" t="s">
        <v>448</v>
      </c>
      <c r="M262" s="101" t="s">
        <v>439</v>
      </c>
      <c r="P262" s="31"/>
    </row>
    <row r="263" spans="1:16" ht="27.95" customHeight="1" x14ac:dyDescent="0.15">
      <c r="A263" s="69" t="s">
        <v>334</v>
      </c>
      <c r="B263" s="27" t="s">
        <v>312</v>
      </c>
      <c r="C263" s="39" t="s">
        <v>49</v>
      </c>
      <c r="D263" s="103">
        <v>3000</v>
      </c>
      <c r="E263" s="103"/>
      <c r="F263" s="40">
        <f t="shared" si="32"/>
        <v>0</v>
      </c>
      <c r="G263" s="31"/>
      <c r="H263" s="31">
        <f t="shared" si="33"/>
        <v>0</v>
      </c>
      <c r="I263" s="31"/>
      <c r="J263" s="31">
        <f t="shared" si="34"/>
        <v>0</v>
      </c>
      <c r="K263" s="87" t="s">
        <v>322</v>
      </c>
      <c r="L263" s="110" t="s">
        <v>448</v>
      </c>
      <c r="M263" s="101" t="s">
        <v>439</v>
      </c>
      <c r="P263" s="31"/>
    </row>
    <row r="264" spans="1:16" ht="27.95" customHeight="1" x14ac:dyDescent="0.15">
      <c r="A264" s="69" t="s">
        <v>334</v>
      </c>
      <c r="B264" s="27" t="s">
        <v>466</v>
      </c>
      <c r="C264" s="39" t="s">
        <v>467</v>
      </c>
      <c r="D264" s="103">
        <v>3000</v>
      </c>
      <c r="E264" s="103"/>
      <c r="F264" s="40">
        <f t="shared" si="32"/>
        <v>0</v>
      </c>
      <c r="G264" s="31"/>
      <c r="H264" s="31">
        <f t="shared" si="33"/>
        <v>0</v>
      </c>
      <c r="I264" s="31"/>
      <c r="J264" s="31">
        <f t="shared" si="34"/>
        <v>0</v>
      </c>
      <c r="K264" s="87" t="s">
        <v>322</v>
      </c>
      <c r="L264" s="110" t="s">
        <v>448</v>
      </c>
      <c r="M264" s="101" t="s">
        <v>439</v>
      </c>
      <c r="P264" s="31"/>
    </row>
    <row r="265" spans="1:16" ht="27.95" customHeight="1" x14ac:dyDescent="0.15">
      <c r="A265" s="69" t="s">
        <v>334</v>
      </c>
      <c r="B265" s="27" t="s">
        <v>266</v>
      </c>
      <c r="C265" s="39" t="s">
        <v>20</v>
      </c>
      <c r="D265" s="103">
        <v>3000</v>
      </c>
      <c r="E265" s="103"/>
      <c r="F265" s="40">
        <f t="shared" si="32"/>
        <v>0</v>
      </c>
      <c r="G265" s="31"/>
      <c r="H265" s="31">
        <f t="shared" si="33"/>
        <v>0</v>
      </c>
      <c r="I265" s="31"/>
      <c r="J265" s="31">
        <f t="shared" si="34"/>
        <v>0</v>
      </c>
      <c r="K265" s="87" t="s">
        <v>322</v>
      </c>
      <c r="L265" s="110" t="s">
        <v>448</v>
      </c>
      <c r="M265" s="101" t="s">
        <v>439</v>
      </c>
      <c r="P265" s="31"/>
    </row>
    <row r="266" spans="1:16" ht="27.95" customHeight="1" x14ac:dyDescent="0.15">
      <c r="A266" s="69" t="s">
        <v>334</v>
      </c>
      <c r="B266" s="27" t="s">
        <v>468</v>
      </c>
      <c r="C266" s="39" t="s">
        <v>21</v>
      </c>
      <c r="D266" s="103">
        <v>2000</v>
      </c>
      <c r="E266" s="103"/>
      <c r="F266" s="40">
        <f t="shared" si="32"/>
        <v>0</v>
      </c>
      <c r="G266" s="31"/>
      <c r="H266" s="31">
        <f t="shared" si="33"/>
        <v>0</v>
      </c>
      <c r="I266" s="31"/>
      <c r="J266" s="31">
        <f t="shared" si="34"/>
        <v>0</v>
      </c>
      <c r="K266" s="87" t="s">
        <v>322</v>
      </c>
      <c r="L266" s="110" t="s">
        <v>448</v>
      </c>
      <c r="M266" s="101" t="s">
        <v>439</v>
      </c>
      <c r="P266" s="31"/>
    </row>
    <row r="267" spans="1:16" ht="27.95" customHeight="1" x14ac:dyDescent="0.15">
      <c r="A267" s="69" t="s">
        <v>334</v>
      </c>
      <c r="B267" s="27" t="s">
        <v>469</v>
      </c>
      <c r="C267" s="39" t="s">
        <v>1</v>
      </c>
      <c r="D267" s="103">
        <v>3000</v>
      </c>
      <c r="E267" s="103"/>
      <c r="F267" s="40">
        <f t="shared" si="32"/>
        <v>0</v>
      </c>
      <c r="G267" s="31"/>
      <c r="H267" s="31">
        <f t="shared" si="33"/>
        <v>0</v>
      </c>
      <c r="I267" s="31"/>
      <c r="J267" s="31">
        <f t="shared" si="34"/>
        <v>0</v>
      </c>
      <c r="K267" s="87" t="s">
        <v>322</v>
      </c>
      <c r="L267" s="110" t="s">
        <v>448</v>
      </c>
      <c r="M267" s="101" t="s">
        <v>439</v>
      </c>
      <c r="P267" s="31"/>
    </row>
    <row r="268" spans="1:16" ht="27.95" customHeight="1" x14ac:dyDescent="0.15">
      <c r="A268" s="69" t="s">
        <v>334</v>
      </c>
      <c r="B268" s="27" t="s">
        <v>25</v>
      </c>
      <c r="C268" s="39" t="s">
        <v>24</v>
      </c>
      <c r="D268" s="103">
        <v>3000</v>
      </c>
      <c r="E268" s="103"/>
      <c r="F268" s="40">
        <f t="shared" si="32"/>
        <v>0</v>
      </c>
      <c r="G268" s="31"/>
      <c r="H268" s="31">
        <f t="shared" si="33"/>
        <v>0</v>
      </c>
      <c r="I268" s="31"/>
      <c r="J268" s="31">
        <f t="shared" si="34"/>
        <v>0</v>
      </c>
      <c r="K268" s="87" t="s">
        <v>322</v>
      </c>
      <c r="L268" s="110" t="s">
        <v>448</v>
      </c>
      <c r="M268" s="101" t="s">
        <v>439</v>
      </c>
      <c r="P268" s="31"/>
    </row>
    <row r="269" spans="1:16" ht="27.95" customHeight="1" x14ac:dyDescent="0.15">
      <c r="A269" s="104" t="s">
        <v>334</v>
      </c>
      <c r="B269" s="75" t="s">
        <v>115</v>
      </c>
      <c r="C269" s="76" t="s">
        <v>23</v>
      </c>
      <c r="D269" s="105">
        <v>3000</v>
      </c>
      <c r="E269" s="105"/>
      <c r="F269" s="106">
        <f t="shared" si="32"/>
        <v>0</v>
      </c>
      <c r="G269" s="77"/>
      <c r="H269" s="77">
        <f t="shared" si="33"/>
        <v>0</v>
      </c>
      <c r="I269" s="77"/>
      <c r="J269" s="77">
        <f t="shared" si="34"/>
        <v>0</v>
      </c>
      <c r="K269" s="107" t="s">
        <v>322</v>
      </c>
      <c r="L269" s="108" t="s">
        <v>448</v>
      </c>
      <c r="M269" s="109" t="s">
        <v>439</v>
      </c>
      <c r="P269" s="31"/>
    </row>
  </sheetData>
  <autoFilter ref="C1:C269"/>
  <sortState ref="A27:JP73">
    <sortCondition ref="M27:M73"/>
  </sortState>
  <mergeCells count="24">
    <mergeCell ref="A16:M16"/>
    <mergeCell ref="A2:M2"/>
    <mergeCell ref="A3:M3"/>
    <mergeCell ref="A4:M4"/>
    <mergeCell ref="A5:M5"/>
    <mergeCell ref="A6:M6"/>
    <mergeCell ref="A7:M7"/>
    <mergeCell ref="A8:M8"/>
    <mergeCell ref="A12:M12"/>
    <mergeCell ref="A13:M13"/>
    <mergeCell ref="A14:M14"/>
    <mergeCell ref="A15:M15"/>
    <mergeCell ref="L23:L24"/>
    <mergeCell ref="M23:M24"/>
    <mergeCell ref="A17:M17"/>
    <mergeCell ref="A18:M18"/>
    <mergeCell ref="A19:H19"/>
    <mergeCell ref="G20:M20"/>
    <mergeCell ref="G21:M21"/>
    <mergeCell ref="A23:A24"/>
    <mergeCell ref="B23:C23"/>
    <mergeCell ref="D23:E23"/>
    <mergeCell ref="F23:J23"/>
    <mergeCell ref="K23:K24"/>
  </mergeCells>
  <phoneticPr fontId="22" type="noConversion"/>
  <pageMargins left="0.23622047244094491" right="0.23622047244094491" top="0.74803149606299213" bottom="0.74803149606299213" header="0.31496062992125984" footer="0.31496062992125984"/>
  <pageSetup paperSize="9" scale="70" firstPageNumber="80" fitToHeight="0" orientation="landscape" useFirstPageNumber="1" r:id="rId1"/>
  <headerFooter alignWithMargins="0">
    <oddFooter>&amp;C&amp;P</oddFooter>
  </headerFooter>
  <rowBreaks count="1" manualBreakCount="1">
    <brk id="17" max="16383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L40"/>
  <sheetViews>
    <sheetView tabSelected="1" view="pageBreakPreview" zoomScale="85" zoomScaleNormal="55" zoomScaleSheetLayoutView="85" workbookViewId="0">
      <selection activeCell="F6" sqref="F6"/>
    </sheetView>
  </sheetViews>
  <sheetFormatPr defaultRowHeight="13.5" x14ac:dyDescent="0.15"/>
  <cols>
    <col min="1" max="1" width="7.875" style="178" customWidth="1"/>
    <col min="2" max="2" width="10.625" style="178" customWidth="1"/>
    <col min="3" max="3" width="32.625" style="178" customWidth="1"/>
    <col min="4" max="4" width="7.375" style="178" customWidth="1"/>
    <col min="5" max="5" width="15.625" style="178" customWidth="1"/>
    <col min="6" max="6" width="25.625" style="178" customWidth="1"/>
    <col min="7" max="7" width="9" style="178"/>
    <col min="8" max="8" width="10.625" style="178" customWidth="1"/>
    <col min="9" max="9" width="41.125" style="178" customWidth="1"/>
    <col min="10" max="10" width="7.375" style="178" customWidth="1"/>
    <col min="11" max="11" width="15.625" style="178" customWidth="1"/>
    <col min="12" max="12" width="44" style="178" customWidth="1"/>
    <col min="13" max="210" width="9" style="178"/>
    <col min="211" max="211" width="18.125" style="178" customWidth="1"/>
    <col min="212" max="212" width="8" style="178" customWidth="1"/>
    <col min="213" max="213" width="12.875" style="178" customWidth="1"/>
    <col min="214" max="214" width="9.125" style="178" customWidth="1"/>
    <col min="215" max="215" width="7.875" style="178" customWidth="1"/>
    <col min="216" max="216" width="11.625" style="178" customWidth="1"/>
    <col min="217" max="217" width="6.625" style="178" customWidth="1"/>
    <col min="218" max="218" width="11.875" style="178" customWidth="1"/>
    <col min="219" max="219" width="8.75" style="178" customWidth="1"/>
    <col min="220" max="220" width="7.125" style="178" customWidth="1"/>
    <col min="221" max="221" width="5" style="178" customWidth="1"/>
    <col min="222" max="222" width="7.5" style="178" customWidth="1"/>
    <col min="223" max="225" width="8.25" style="178" customWidth="1"/>
    <col min="226" max="226" width="5.75" style="178" customWidth="1"/>
    <col min="227" max="466" width="9" style="178"/>
    <col min="467" max="467" width="18.125" style="178" customWidth="1"/>
    <col min="468" max="468" width="8" style="178" customWidth="1"/>
    <col min="469" max="469" width="12.875" style="178" customWidth="1"/>
    <col min="470" max="470" width="9.125" style="178" customWidth="1"/>
    <col min="471" max="471" width="7.875" style="178" customWidth="1"/>
    <col min="472" max="472" width="11.625" style="178" customWidth="1"/>
    <col min="473" max="473" width="6.625" style="178" customWidth="1"/>
    <col min="474" max="474" width="11.875" style="178" customWidth="1"/>
    <col min="475" max="475" width="8.75" style="178" customWidth="1"/>
    <col min="476" max="476" width="7.125" style="178" customWidth="1"/>
    <col min="477" max="477" width="5" style="178" customWidth="1"/>
    <col min="478" max="478" width="7.5" style="178" customWidth="1"/>
    <col min="479" max="481" width="8.25" style="178" customWidth="1"/>
    <col min="482" max="482" width="5.75" style="178" customWidth="1"/>
    <col min="483" max="722" width="9" style="178"/>
    <col min="723" max="723" width="18.125" style="178" customWidth="1"/>
    <col min="724" max="724" width="8" style="178" customWidth="1"/>
    <col min="725" max="725" width="12.875" style="178" customWidth="1"/>
    <col min="726" max="726" width="9.125" style="178" customWidth="1"/>
    <col min="727" max="727" width="7.875" style="178" customWidth="1"/>
    <col min="728" max="728" width="11.625" style="178" customWidth="1"/>
    <col min="729" max="729" width="6.625" style="178" customWidth="1"/>
    <col min="730" max="730" width="11.875" style="178" customWidth="1"/>
    <col min="731" max="731" width="8.75" style="178" customWidth="1"/>
    <col min="732" max="732" width="7.125" style="178" customWidth="1"/>
    <col min="733" max="733" width="5" style="178" customWidth="1"/>
    <col min="734" max="734" width="7.5" style="178" customWidth="1"/>
    <col min="735" max="737" width="8.25" style="178" customWidth="1"/>
    <col min="738" max="738" width="5.75" style="178" customWidth="1"/>
    <col min="739" max="978" width="9" style="178"/>
    <col min="979" max="979" width="18.125" style="178" customWidth="1"/>
    <col min="980" max="980" width="8" style="178" customWidth="1"/>
    <col min="981" max="981" width="12.875" style="178" customWidth="1"/>
    <col min="982" max="982" width="9.125" style="178" customWidth="1"/>
    <col min="983" max="983" width="7.875" style="178" customWidth="1"/>
    <col min="984" max="984" width="11.625" style="178" customWidth="1"/>
    <col min="985" max="985" width="6.625" style="178" customWidth="1"/>
    <col min="986" max="986" width="11.875" style="178" customWidth="1"/>
    <col min="987" max="987" width="8.75" style="178" customWidth="1"/>
    <col min="988" max="988" width="7.125" style="178" customWidth="1"/>
    <col min="989" max="989" width="5" style="178" customWidth="1"/>
    <col min="990" max="990" width="7.5" style="178" customWidth="1"/>
    <col min="991" max="993" width="8.25" style="178" customWidth="1"/>
    <col min="994" max="994" width="5.75" style="178" customWidth="1"/>
    <col min="995" max="1234" width="9" style="178"/>
    <col min="1235" max="1235" width="18.125" style="178" customWidth="1"/>
    <col min="1236" max="1236" width="8" style="178" customWidth="1"/>
    <col min="1237" max="1237" width="12.875" style="178" customWidth="1"/>
    <col min="1238" max="1238" width="9.125" style="178" customWidth="1"/>
    <col min="1239" max="1239" width="7.875" style="178" customWidth="1"/>
    <col min="1240" max="1240" width="11.625" style="178" customWidth="1"/>
    <col min="1241" max="1241" width="6.625" style="178" customWidth="1"/>
    <col min="1242" max="1242" width="11.875" style="178" customWidth="1"/>
    <col min="1243" max="1243" width="8.75" style="178" customWidth="1"/>
    <col min="1244" max="1244" width="7.125" style="178" customWidth="1"/>
    <col min="1245" max="1245" width="5" style="178" customWidth="1"/>
    <col min="1246" max="1246" width="7.5" style="178" customWidth="1"/>
    <col min="1247" max="1249" width="8.25" style="178" customWidth="1"/>
    <col min="1250" max="1250" width="5.75" style="178" customWidth="1"/>
    <col min="1251" max="1490" width="9" style="178"/>
    <col min="1491" max="1491" width="18.125" style="178" customWidth="1"/>
    <col min="1492" max="1492" width="8" style="178" customWidth="1"/>
    <col min="1493" max="1493" width="12.875" style="178" customWidth="1"/>
    <col min="1494" max="1494" width="9.125" style="178" customWidth="1"/>
    <col min="1495" max="1495" width="7.875" style="178" customWidth="1"/>
    <col min="1496" max="1496" width="11.625" style="178" customWidth="1"/>
    <col min="1497" max="1497" width="6.625" style="178" customWidth="1"/>
    <col min="1498" max="1498" width="11.875" style="178" customWidth="1"/>
    <col min="1499" max="1499" width="8.75" style="178" customWidth="1"/>
    <col min="1500" max="1500" width="7.125" style="178" customWidth="1"/>
    <col min="1501" max="1501" width="5" style="178" customWidth="1"/>
    <col min="1502" max="1502" width="7.5" style="178" customWidth="1"/>
    <col min="1503" max="1505" width="8.25" style="178" customWidth="1"/>
    <col min="1506" max="1506" width="5.75" style="178" customWidth="1"/>
    <col min="1507" max="1746" width="9" style="178"/>
    <col min="1747" max="1747" width="18.125" style="178" customWidth="1"/>
    <col min="1748" max="1748" width="8" style="178" customWidth="1"/>
    <col min="1749" max="1749" width="12.875" style="178" customWidth="1"/>
    <col min="1750" max="1750" width="9.125" style="178" customWidth="1"/>
    <col min="1751" max="1751" width="7.875" style="178" customWidth="1"/>
    <col min="1752" max="1752" width="11.625" style="178" customWidth="1"/>
    <col min="1753" max="1753" width="6.625" style="178" customWidth="1"/>
    <col min="1754" max="1754" width="11.875" style="178" customWidth="1"/>
    <col min="1755" max="1755" width="8.75" style="178" customWidth="1"/>
    <col min="1756" max="1756" width="7.125" style="178" customWidth="1"/>
    <col min="1757" max="1757" width="5" style="178" customWidth="1"/>
    <col min="1758" max="1758" width="7.5" style="178" customWidth="1"/>
    <col min="1759" max="1761" width="8.25" style="178" customWidth="1"/>
    <col min="1762" max="1762" width="5.75" style="178" customWidth="1"/>
    <col min="1763" max="2002" width="9" style="178"/>
    <col min="2003" max="2003" width="18.125" style="178" customWidth="1"/>
    <col min="2004" max="2004" width="8" style="178" customWidth="1"/>
    <col min="2005" max="2005" width="12.875" style="178" customWidth="1"/>
    <col min="2006" max="2006" width="9.125" style="178" customWidth="1"/>
    <col min="2007" max="2007" width="7.875" style="178" customWidth="1"/>
    <col min="2008" max="2008" width="11.625" style="178" customWidth="1"/>
    <col min="2009" max="2009" width="6.625" style="178" customWidth="1"/>
    <col min="2010" max="2010" width="11.875" style="178" customWidth="1"/>
    <col min="2011" max="2011" width="8.75" style="178" customWidth="1"/>
    <col min="2012" max="2012" width="7.125" style="178" customWidth="1"/>
    <col min="2013" max="2013" width="5" style="178" customWidth="1"/>
    <col min="2014" max="2014" width="7.5" style="178" customWidth="1"/>
    <col min="2015" max="2017" width="8.25" style="178" customWidth="1"/>
    <col min="2018" max="2018" width="5.75" style="178" customWidth="1"/>
    <col min="2019" max="2258" width="9" style="178"/>
    <col min="2259" max="2259" width="18.125" style="178" customWidth="1"/>
    <col min="2260" max="2260" width="8" style="178" customWidth="1"/>
    <col min="2261" max="2261" width="12.875" style="178" customWidth="1"/>
    <col min="2262" max="2262" width="9.125" style="178" customWidth="1"/>
    <col min="2263" max="2263" width="7.875" style="178" customWidth="1"/>
    <col min="2264" max="2264" width="11.625" style="178" customWidth="1"/>
    <col min="2265" max="2265" width="6.625" style="178" customWidth="1"/>
    <col min="2266" max="2266" width="11.875" style="178" customWidth="1"/>
    <col min="2267" max="2267" width="8.75" style="178" customWidth="1"/>
    <col min="2268" max="2268" width="7.125" style="178" customWidth="1"/>
    <col min="2269" max="2269" width="5" style="178" customWidth="1"/>
    <col min="2270" max="2270" width="7.5" style="178" customWidth="1"/>
    <col min="2271" max="2273" width="8.25" style="178" customWidth="1"/>
    <col min="2274" max="2274" width="5.75" style="178" customWidth="1"/>
    <col min="2275" max="2514" width="9" style="178"/>
    <col min="2515" max="2515" width="18.125" style="178" customWidth="1"/>
    <col min="2516" max="2516" width="8" style="178" customWidth="1"/>
    <col min="2517" max="2517" width="12.875" style="178" customWidth="1"/>
    <col min="2518" max="2518" width="9.125" style="178" customWidth="1"/>
    <col min="2519" max="2519" width="7.875" style="178" customWidth="1"/>
    <col min="2520" max="2520" width="11.625" style="178" customWidth="1"/>
    <col min="2521" max="2521" width="6.625" style="178" customWidth="1"/>
    <col min="2522" max="2522" width="11.875" style="178" customWidth="1"/>
    <col min="2523" max="2523" width="8.75" style="178" customWidth="1"/>
    <col min="2524" max="2524" width="7.125" style="178" customWidth="1"/>
    <col min="2525" max="2525" width="5" style="178" customWidth="1"/>
    <col min="2526" max="2526" width="7.5" style="178" customWidth="1"/>
    <col min="2527" max="2529" width="8.25" style="178" customWidth="1"/>
    <col min="2530" max="2530" width="5.75" style="178" customWidth="1"/>
    <col min="2531" max="2770" width="9" style="178"/>
    <col min="2771" max="2771" width="18.125" style="178" customWidth="1"/>
    <col min="2772" max="2772" width="8" style="178" customWidth="1"/>
    <col min="2773" max="2773" width="12.875" style="178" customWidth="1"/>
    <col min="2774" max="2774" width="9.125" style="178" customWidth="1"/>
    <col min="2775" max="2775" width="7.875" style="178" customWidth="1"/>
    <col min="2776" max="2776" width="11.625" style="178" customWidth="1"/>
    <col min="2777" max="2777" width="6.625" style="178" customWidth="1"/>
    <col min="2778" max="2778" width="11.875" style="178" customWidth="1"/>
    <col min="2779" max="2779" width="8.75" style="178" customWidth="1"/>
    <col min="2780" max="2780" width="7.125" style="178" customWidth="1"/>
    <col min="2781" max="2781" width="5" style="178" customWidth="1"/>
    <col min="2782" max="2782" width="7.5" style="178" customWidth="1"/>
    <col min="2783" max="2785" width="8.25" style="178" customWidth="1"/>
    <col min="2786" max="2786" width="5.75" style="178" customWidth="1"/>
    <col min="2787" max="3026" width="9" style="178"/>
    <col min="3027" max="3027" width="18.125" style="178" customWidth="1"/>
    <col min="3028" max="3028" width="8" style="178" customWidth="1"/>
    <col min="3029" max="3029" width="12.875" style="178" customWidth="1"/>
    <col min="3030" max="3030" width="9.125" style="178" customWidth="1"/>
    <col min="3031" max="3031" width="7.875" style="178" customWidth="1"/>
    <col min="3032" max="3032" width="11.625" style="178" customWidth="1"/>
    <col min="3033" max="3033" width="6.625" style="178" customWidth="1"/>
    <col min="3034" max="3034" width="11.875" style="178" customWidth="1"/>
    <col min="3035" max="3035" width="8.75" style="178" customWidth="1"/>
    <col min="3036" max="3036" width="7.125" style="178" customWidth="1"/>
    <col min="3037" max="3037" width="5" style="178" customWidth="1"/>
    <col min="3038" max="3038" width="7.5" style="178" customWidth="1"/>
    <col min="3039" max="3041" width="8.25" style="178" customWidth="1"/>
    <col min="3042" max="3042" width="5.75" style="178" customWidth="1"/>
    <col min="3043" max="3282" width="9" style="178"/>
    <col min="3283" max="3283" width="18.125" style="178" customWidth="1"/>
    <col min="3284" max="3284" width="8" style="178" customWidth="1"/>
    <col min="3285" max="3285" width="12.875" style="178" customWidth="1"/>
    <col min="3286" max="3286" width="9.125" style="178" customWidth="1"/>
    <col min="3287" max="3287" width="7.875" style="178" customWidth="1"/>
    <col min="3288" max="3288" width="11.625" style="178" customWidth="1"/>
    <col min="3289" max="3289" width="6.625" style="178" customWidth="1"/>
    <col min="3290" max="3290" width="11.875" style="178" customWidth="1"/>
    <col min="3291" max="3291" width="8.75" style="178" customWidth="1"/>
    <col min="3292" max="3292" width="7.125" style="178" customWidth="1"/>
    <col min="3293" max="3293" width="5" style="178" customWidth="1"/>
    <col min="3294" max="3294" width="7.5" style="178" customWidth="1"/>
    <col min="3295" max="3297" width="8.25" style="178" customWidth="1"/>
    <col min="3298" max="3298" width="5.75" style="178" customWidth="1"/>
    <col min="3299" max="3538" width="9" style="178"/>
    <col min="3539" max="3539" width="18.125" style="178" customWidth="1"/>
    <col min="3540" max="3540" width="8" style="178" customWidth="1"/>
    <col min="3541" max="3541" width="12.875" style="178" customWidth="1"/>
    <col min="3542" max="3542" width="9.125" style="178" customWidth="1"/>
    <col min="3543" max="3543" width="7.875" style="178" customWidth="1"/>
    <col min="3544" max="3544" width="11.625" style="178" customWidth="1"/>
    <col min="3545" max="3545" width="6.625" style="178" customWidth="1"/>
    <col min="3546" max="3546" width="11.875" style="178" customWidth="1"/>
    <col min="3547" max="3547" width="8.75" style="178" customWidth="1"/>
    <col min="3548" max="3548" width="7.125" style="178" customWidth="1"/>
    <col min="3549" max="3549" width="5" style="178" customWidth="1"/>
    <col min="3550" max="3550" width="7.5" style="178" customWidth="1"/>
    <col min="3551" max="3553" width="8.25" style="178" customWidth="1"/>
    <col min="3554" max="3554" width="5.75" style="178" customWidth="1"/>
    <col min="3555" max="3794" width="9" style="178"/>
    <col min="3795" max="3795" width="18.125" style="178" customWidth="1"/>
    <col min="3796" max="3796" width="8" style="178" customWidth="1"/>
    <col min="3797" max="3797" width="12.875" style="178" customWidth="1"/>
    <col min="3798" max="3798" width="9.125" style="178" customWidth="1"/>
    <col min="3799" max="3799" width="7.875" style="178" customWidth="1"/>
    <col min="3800" max="3800" width="11.625" style="178" customWidth="1"/>
    <col min="3801" max="3801" width="6.625" style="178" customWidth="1"/>
    <col min="3802" max="3802" width="11.875" style="178" customWidth="1"/>
    <col min="3803" max="3803" width="8.75" style="178" customWidth="1"/>
    <col min="3804" max="3804" width="7.125" style="178" customWidth="1"/>
    <col min="3805" max="3805" width="5" style="178" customWidth="1"/>
    <col min="3806" max="3806" width="7.5" style="178" customWidth="1"/>
    <col min="3807" max="3809" width="8.25" style="178" customWidth="1"/>
    <col min="3810" max="3810" width="5.75" style="178" customWidth="1"/>
    <col min="3811" max="4050" width="9" style="178"/>
    <col min="4051" max="4051" width="18.125" style="178" customWidth="1"/>
    <col min="4052" max="4052" width="8" style="178" customWidth="1"/>
    <col min="4053" max="4053" width="12.875" style="178" customWidth="1"/>
    <col min="4054" max="4054" width="9.125" style="178" customWidth="1"/>
    <col min="4055" max="4055" width="7.875" style="178" customWidth="1"/>
    <col min="4056" max="4056" width="11.625" style="178" customWidth="1"/>
    <col min="4057" max="4057" width="6.625" style="178" customWidth="1"/>
    <col min="4058" max="4058" width="11.875" style="178" customWidth="1"/>
    <col min="4059" max="4059" width="8.75" style="178" customWidth="1"/>
    <col min="4060" max="4060" width="7.125" style="178" customWidth="1"/>
    <col min="4061" max="4061" width="5" style="178" customWidth="1"/>
    <col min="4062" max="4062" width="7.5" style="178" customWidth="1"/>
    <col min="4063" max="4065" width="8.25" style="178" customWidth="1"/>
    <col min="4066" max="4066" width="5.75" style="178" customWidth="1"/>
    <col min="4067" max="4306" width="9" style="178"/>
    <col min="4307" max="4307" width="18.125" style="178" customWidth="1"/>
    <col min="4308" max="4308" width="8" style="178" customWidth="1"/>
    <col min="4309" max="4309" width="12.875" style="178" customWidth="1"/>
    <col min="4310" max="4310" width="9.125" style="178" customWidth="1"/>
    <col min="4311" max="4311" width="7.875" style="178" customWidth="1"/>
    <col min="4312" max="4312" width="11.625" style="178" customWidth="1"/>
    <col min="4313" max="4313" width="6.625" style="178" customWidth="1"/>
    <col min="4314" max="4314" width="11.875" style="178" customWidth="1"/>
    <col min="4315" max="4315" width="8.75" style="178" customWidth="1"/>
    <col min="4316" max="4316" width="7.125" style="178" customWidth="1"/>
    <col min="4317" max="4317" width="5" style="178" customWidth="1"/>
    <col min="4318" max="4318" width="7.5" style="178" customWidth="1"/>
    <col min="4319" max="4321" width="8.25" style="178" customWidth="1"/>
    <col min="4322" max="4322" width="5.75" style="178" customWidth="1"/>
    <col min="4323" max="4562" width="9" style="178"/>
    <col min="4563" max="4563" width="18.125" style="178" customWidth="1"/>
    <col min="4564" max="4564" width="8" style="178" customWidth="1"/>
    <col min="4565" max="4565" width="12.875" style="178" customWidth="1"/>
    <col min="4566" max="4566" width="9.125" style="178" customWidth="1"/>
    <col min="4567" max="4567" width="7.875" style="178" customWidth="1"/>
    <col min="4568" max="4568" width="11.625" style="178" customWidth="1"/>
    <col min="4569" max="4569" width="6.625" style="178" customWidth="1"/>
    <col min="4570" max="4570" width="11.875" style="178" customWidth="1"/>
    <col min="4571" max="4571" width="8.75" style="178" customWidth="1"/>
    <col min="4572" max="4572" width="7.125" style="178" customWidth="1"/>
    <col min="4573" max="4573" width="5" style="178" customWidth="1"/>
    <col min="4574" max="4574" width="7.5" style="178" customWidth="1"/>
    <col min="4575" max="4577" width="8.25" style="178" customWidth="1"/>
    <col min="4578" max="4578" width="5.75" style="178" customWidth="1"/>
    <col min="4579" max="4818" width="9" style="178"/>
    <col min="4819" max="4819" width="18.125" style="178" customWidth="1"/>
    <col min="4820" max="4820" width="8" style="178" customWidth="1"/>
    <col min="4821" max="4821" width="12.875" style="178" customWidth="1"/>
    <col min="4822" max="4822" width="9.125" style="178" customWidth="1"/>
    <col min="4823" max="4823" width="7.875" style="178" customWidth="1"/>
    <col min="4824" max="4824" width="11.625" style="178" customWidth="1"/>
    <col min="4825" max="4825" width="6.625" style="178" customWidth="1"/>
    <col min="4826" max="4826" width="11.875" style="178" customWidth="1"/>
    <col min="4827" max="4827" width="8.75" style="178" customWidth="1"/>
    <col min="4828" max="4828" width="7.125" style="178" customWidth="1"/>
    <col min="4829" max="4829" width="5" style="178" customWidth="1"/>
    <col min="4830" max="4830" width="7.5" style="178" customWidth="1"/>
    <col min="4831" max="4833" width="8.25" style="178" customWidth="1"/>
    <col min="4834" max="4834" width="5.75" style="178" customWidth="1"/>
    <col min="4835" max="5074" width="9" style="178"/>
    <col min="5075" max="5075" width="18.125" style="178" customWidth="1"/>
    <col min="5076" max="5076" width="8" style="178" customWidth="1"/>
    <col min="5077" max="5077" width="12.875" style="178" customWidth="1"/>
    <col min="5078" max="5078" width="9.125" style="178" customWidth="1"/>
    <col min="5079" max="5079" width="7.875" style="178" customWidth="1"/>
    <col min="5080" max="5080" width="11.625" style="178" customWidth="1"/>
    <col min="5081" max="5081" width="6.625" style="178" customWidth="1"/>
    <col min="5082" max="5082" width="11.875" style="178" customWidth="1"/>
    <col min="5083" max="5083" width="8.75" style="178" customWidth="1"/>
    <col min="5084" max="5084" width="7.125" style="178" customWidth="1"/>
    <col min="5085" max="5085" width="5" style="178" customWidth="1"/>
    <col min="5086" max="5086" width="7.5" style="178" customWidth="1"/>
    <col min="5087" max="5089" width="8.25" style="178" customWidth="1"/>
    <col min="5090" max="5090" width="5.75" style="178" customWidth="1"/>
    <col min="5091" max="5330" width="9" style="178"/>
    <col min="5331" max="5331" width="18.125" style="178" customWidth="1"/>
    <col min="5332" max="5332" width="8" style="178" customWidth="1"/>
    <col min="5333" max="5333" width="12.875" style="178" customWidth="1"/>
    <col min="5334" max="5334" width="9.125" style="178" customWidth="1"/>
    <col min="5335" max="5335" width="7.875" style="178" customWidth="1"/>
    <col min="5336" max="5336" width="11.625" style="178" customWidth="1"/>
    <col min="5337" max="5337" width="6.625" style="178" customWidth="1"/>
    <col min="5338" max="5338" width="11.875" style="178" customWidth="1"/>
    <col min="5339" max="5339" width="8.75" style="178" customWidth="1"/>
    <col min="5340" max="5340" width="7.125" style="178" customWidth="1"/>
    <col min="5341" max="5341" width="5" style="178" customWidth="1"/>
    <col min="5342" max="5342" width="7.5" style="178" customWidth="1"/>
    <col min="5343" max="5345" width="8.25" style="178" customWidth="1"/>
    <col min="5346" max="5346" width="5.75" style="178" customWidth="1"/>
    <col min="5347" max="5586" width="9" style="178"/>
    <col min="5587" max="5587" width="18.125" style="178" customWidth="1"/>
    <col min="5588" max="5588" width="8" style="178" customWidth="1"/>
    <col min="5589" max="5589" width="12.875" style="178" customWidth="1"/>
    <col min="5590" max="5590" width="9.125" style="178" customWidth="1"/>
    <col min="5591" max="5591" width="7.875" style="178" customWidth="1"/>
    <col min="5592" max="5592" width="11.625" style="178" customWidth="1"/>
    <col min="5593" max="5593" width="6.625" style="178" customWidth="1"/>
    <col min="5594" max="5594" width="11.875" style="178" customWidth="1"/>
    <col min="5595" max="5595" width="8.75" style="178" customWidth="1"/>
    <col min="5596" max="5596" width="7.125" style="178" customWidth="1"/>
    <col min="5597" max="5597" width="5" style="178" customWidth="1"/>
    <col min="5598" max="5598" width="7.5" style="178" customWidth="1"/>
    <col min="5599" max="5601" width="8.25" style="178" customWidth="1"/>
    <col min="5602" max="5602" width="5.75" style="178" customWidth="1"/>
    <col min="5603" max="5842" width="9" style="178"/>
    <col min="5843" max="5843" width="18.125" style="178" customWidth="1"/>
    <col min="5844" max="5844" width="8" style="178" customWidth="1"/>
    <col min="5845" max="5845" width="12.875" style="178" customWidth="1"/>
    <col min="5846" max="5846" width="9.125" style="178" customWidth="1"/>
    <col min="5847" max="5847" width="7.875" style="178" customWidth="1"/>
    <col min="5848" max="5848" width="11.625" style="178" customWidth="1"/>
    <col min="5849" max="5849" width="6.625" style="178" customWidth="1"/>
    <col min="5850" max="5850" width="11.875" style="178" customWidth="1"/>
    <col min="5851" max="5851" width="8.75" style="178" customWidth="1"/>
    <col min="5852" max="5852" width="7.125" style="178" customWidth="1"/>
    <col min="5853" max="5853" width="5" style="178" customWidth="1"/>
    <col min="5854" max="5854" width="7.5" style="178" customWidth="1"/>
    <col min="5855" max="5857" width="8.25" style="178" customWidth="1"/>
    <col min="5858" max="5858" width="5.75" style="178" customWidth="1"/>
    <col min="5859" max="6098" width="9" style="178"/>
    <col min="6099" max="6099" width="18.125" style="178" customWidth="1"/>
    <col min="6100" max="6100" width="8" style="178" customWidth="1"/>
    <col min="6101" max="6101" width="12.875" style="178" customWidth="1"/>
    <col min="6102" max="6102" width="9.125" style="178" customWidth="1"/>
    <col min="6103" max="6103" width="7.875" style="178" customWidth="1"/>
    <col min="6104" max="6104" width="11.625" style="178" customWidth="1"/>
    <col min="6105" max="6105" width="6.625" style="178" customWidth="1"/>
    <col min="6106" max="6106" width="11.875" style="178" customWidth="1"/>
    <col min="6107" max="6107" width="8.75" style="178" customWidth="1"/>
    <col min="6108" max="6108" width="7.125" style="178" customWidth="1"/>
    <col min="6109" max="6109" width="5" style="178" customWidth="1"/>
    <col min="6110" max="6110" width="7.5" style="178" customWidth="1"/>
    <col min="6111" max="6113" width="8.25" style="178" customWidth="1"/>
    <col min="6114" max="6114" width="5.75" style="178" customWidth="1"/>
    <col min="6115" max="6354" width="9" style="178"/>
    <col min="6355" max="6355" width="18.125" style="178" customWidth="1"/>
    <col min="6356" max="6356" width="8" style="178" customWidth="1"/>
    <col min="6357" max="6357" width="12.875" style="178" customWidth="1"/>
    <col min="6358" max="6358" width="9.125" style="178" customWidth="1"/>
    <col min="6359" max="6359" width="7.875" style="178" customWidth="1"/>
    <col min="6360" max="6360" width="11.625" style="178" customWidth="1"/>
    <col min="6361" max="6361" width="6.625" style="178" customWidth="1"/>
    <col min="6362" max="6362" width="11.875" style="178" customWidth="1"/>
    <col min="6363" max="6363" width="8.75" style="178" customWidth="1"/>
    <col min="6364" max="6364" width="7.125" style="178" customWidth="1"/>
    <col min="6365" max="6365" width="5" style="178" customWidth="1"/>
    <col min="6366" max="6366" width="7.5" style="178" customWidth="1"/>
    <col min="6367" max="6369" width="8.25" style="178" customWidth="1"/>
    <col min="6370" max="6370" width="5.75" style="178" customWidth="1"/>
    <col min="6371" max="6610" width="9" style="178"/>
    <col min="6611" max="6611" width="18.125" style="178" customWidth="1"/>
    <col min="6612" max="6612" width="8" style="178" customWidth="1"/>
    <col min="6613" max="6613" width="12.875" style="178" customWidth="1"/>
    <col min="6614" max="6614" width="9.125" style="178" customWidth="1"/>
    <col min="6615" max="6615" width="7.875" style="178" customWidth="1"/>
    <col min="6616" max="6616" width="11.625" style="178" customWidth="1"/>
    <col min="6617" max="6617" width="6.625" style="178" customWidth="1"/>
    <col min="6618" max="6618" width="11.875" style="178" customWidth="1"/>
    <col min="6619" max="6619" width="8.75" style="178" customWidth="1"/>
    <col min="6620" max="6620" width="7.125" style="178" customWidth="1"/>
    <col min="6621" max="6621" width="5" style="178" customWidth="1"/>
    <col min="6622" max="6622" width="7.5" style="178" customWidth="1"/>
    <col min="6623" max="6625" width="8.25" style="178" customWidth="1"/>
    <col min="6626" max="6626" width="5.75" style="178" customWidth="1"/>
    <col min="6627" max="6866" width="9" style="178"/>
    <col min="6867" max="6867" width="18.125" style="178" customWidth="1"/>
    <col min="6868" max="6868" width="8" style="178" customWidth="1"/>
    <col min="6869" max="6869" width="12.875" style="178" customWidth="1"/>
    <col min="6870" max="6870" width="9.125" style="178" customWidth="1"/>
    <col min="6871" max="6871" width="7.875" style="178" customWidth="1"/>
    <col min="6872" max="6872" width="11.625" style="178" customWidth="1"/>
    <col min="6873" max="6873" width="6.625" style="178" customWidth="1"/>
    <col min="6874" max="6874" width="11.875" style="178" customWidth="1"/>
    <col min="6875" max="6875" width="8.75" style="178" customWidth="1"/>
    <col min="6876" max="6876" width="7.125" style="178" customWidth="1"/>
    <col min="6877" max="6877" width="5" style="178" customWidth="1"/>
    <col min="6878" max="6878" width="7.5" style="178" customWidth="1"/>
    <col min="6879" max="6881" width="8.25" style="178" customWidth="1"/>
    <col min="6882" max="6882" width="5.75" style="178" customWidth="1"/>
    <col min="6883" max="7122" width="9" style="178"/>
    <col min="7123" max="7123" width="18.125" style="178" customWidth="1"/>
    <col min="7124" max="7124" width="8" style="178" customWidth="1"/>
    <col min="7125" max="7125" width="12.875" style="178" customWidth="1"/>
    <col min="7126" max="7126" width="9.125" style="178" customWidth="1"/>
    <col min="7127" max="7127" width="7.875" style="178" customWidth="1"/>
    <col min="7128" max="7128" width="11.625" style="178" customWidth="1"/>
    <col min="7129" max="7129" width="6.625" style="178" customWidth="1"/>
    <col min="7130" max="7130" width="11.875" style="178" customWidth="1"/>
    <col min="7131" max="7131" width="8.75" style="178" customWidth="1"/>
    <col min="7132" max="7132" width="7.125" style="178" customWidth="1"/>
    <col min="7133" max="7133" width="5" style="178" customWidth="1"/>
    <col min="7134" max="7134" width="7.5" style="178" customWidth="1"/>
    <col min="7135" max="7137" width="8.25" style="178" customWidth="1"/>
    <col min="7138" max="7138" width="5.75" style="178" customWidth="1"/>
    <col min="7139" max="7378" width="9" style="178"/>
    <col min="7379" max="7379" width="18.125" style="178" customWidth="1"/>
    <col min="7380" max="7380" width="8" style="178" customWidth="1"/>
    <col min="7381" max="7381" width="12.875" style="178" customWidth="1"/>
    <col min="7382" max="7382" width="9.125" style="178" customWidth="1"/>
    <col min="7383" max="7383" width="7.875" style="178" customWidth="1"/>
    <col min="7384" max="7384" width="11.625" style="178" customWidth="1"/>
    <col min="7385" max="7385" width="6.625" style="178" customWidth="1"/>
    <col min="7386" max="7386" width="11.875" style="178" customWidth="1"/>
    <col min="7387" max="7387" width="8.75" style="178" customWidth="1"/>
    <col min="7388" max="7388" width="7.125" style="178" customWidth="1"/>
    <col min="7389" max="7389" width="5" style="178" customWidth="1"/>
    <col min="7390" max="7390" width="7.5" style="178" customWidth="1"/>
    <col min="7391" max="7393" width="8.25" style="178" customWidth="1"/>
    <col min="7394" max="7394" width="5.75" style="178" customWidth="1"/>
    <col min="7395" max="7634" width="9" style="178"/>
    <col min="7635" max="7635" width="18.125" style="178" customWidth="1"/>
    <col min="7636" max="7636" width="8" style="178" customWidth="1"/>
    <col min="7637" max="7637" width="12.875" style="178" customWidth="1"/>
    <col min="7638" max="7638" width="9.125" style="178" customWidth="1"/>
    <col min="7639" max="7639" width="7.875" style="178" customWidth="1"/>
    <col min="7640" max="7640" width="11.625" style="178" customWidth="1"/>
    <col min="7641" max="7641" width="6.625" style="178" customWidth="1"/>
    <col min="7642" max="7642" width="11.875" style="178" customWidth="1"/>
    <col min="7643" max="7643" width="8.75" style="178" customWidth="1"/>
    <col min="7644" max="7644" width="7.125" style="178" customWidth="1"/>
    <col min="7645" max="7645" width="5" style="178" customWidth="1"/>
    <col min="7646" max="7646" width="7.5" style="178" customWidth="1"/>
    <col min="7647" max="7649" width="8.25" style="178" customWidth="1"/>
    <col min="7650" max="7650" width="5.75" style="178" customWidth="1"/>
    <col min="7651" max="7890" width="9" style="178"/>
    <col min="7891" max="7891" width="18.125" style="178" customWidth="1"/>
    <col min="7892" max="7892" width="8" style="178" customWidth="1"/>
    <col min="7893" max="7893" width="12.875" style="178" customWidth="1"/>
    <col min="7894" max="7894" width="9.125" style="178" customWidth="1"/>
    <col min="7895" max="7895" width="7.875" style="178" customWidth="1"/>
    <col min="7896" max="7896" width="11.625" style="178" customWidth="1"/>
    <col min="7897" max="7897" width="6.625" style="178" customWidth="1"/>
    <col min="7898" max="7898" width="11.875" style="178" customWidth="1"/>
    <col min="7899" max="7899" width="8.75" style="178" customWidth="1"/>
    <col min="7900" max="7900" width="7.125" style="178" customWidth="1"/>
    <col min="7901" max="7901" width="5" style="178" customWidth="1"/>
    <col min="7902" max="7902" width="7.5" style="178" customWidth="1"/>
    <col min="7903" max="7905" width="8.25" style="178" customWidth="1"/>
    <col min="7906" max="7906" width="5.75" style="178" customWidth="1"/>
    <col min="7907" max="8146" width="9" style="178"/>
    <col min="8147" max="8147" width="18.125" style="178" customWidth="1"/>
    <col min="8148" max="8148" width="8" style="178" customWidth="1"/>
    <col min="8149" max="8149" width="12.875" style="178" customWidth="1"/>
    <col min="8150" max="8150" width="9.125" style="178" customWidth="1"/>
    <col min="8151" max="8151" width="7.875" style="178" customWidth="1"/>
    <col min="8152" max="8152" width="11.625" style="178" customWidth="1"/>
    <col min="8153" max="8153" width="6.625" style="178" customWidth="1"/>
    <col min="8154" max="8154" width="11.875" style="178" customWidth="1"/>
    <col min="8155" max="8155" width="8.75" style="178" customWidth="1"/>
    <col min="8156" max="8156" width="7.125" style="178" customWidth="1"/>
    <col min="8157" max="8157" width="5" style="178" customWidth="1"/>
    <col min="8158" max="8158" width="7.5" style="178" customWidth="1"/>
    <col min="8159" max="8161" width="8.25" style="178" customWidth="1"/>
    <col min="8162" max="8162" width="5.75" style="178" customWidth="1"/>
    <col min="8163" max="8402" width="9" style="178"/>
    <col min="8403" max="8403" width="18.125" style="178" customWidth="1"/>
    <col min="8404" max="8404" width="8" style="178" customWidth="1"/>
    <col min="8405" max="8405" width="12.875" style="178" customWidth="1"/>
    <col min="8406" max="8406" width="9.125" style="178" customWidth="1"/>
    <col min="8407" max="8407" width="7.875" style="178" customWidth="1"/>
    <col min="8408" max="8408" width="11.625" style="178" customWidth="1"/>
    <col min="8409" max="8409" width="6.625" style="178" customWidth="1"/>
    <col min="8410" max="8410" width="11.875" style="178" customWidth="1"/>
    <col min="8411" max="8411" width="8.75" style="178" customWidth="1"/>
    <col min="8412" max="8412" width="7.125" style="178" customWidth="1"/>
    <col min="8413" max="8413" width="5" style="178" customWidth="1"/>
    <col min="8414" max="8414" width="7.5" style="178" customWidth="1"/>
    <col min="8415" max="8417" width="8.25" style="178" customWidth="1"/>
    <col min="8418" max="8418" width="5.75" style="178" customWidth="1"/>
    <col min="8419" max="8658" width="9" style="178"/>
    <col min="8659" max="8659" width="18.125" style="178" customWidth="1"/>
    <col min="8660" max="8660" width="8" style="178" customWidth="1"/>
    <col min="8661" max="8661" width="12.875" style="178" customWidth="1"/>
    <col min="8662" max="8662" width="9.125" style="178" customWidth="1"/>
    <col min="8663" max="8663" width="7.875" style="178" customWidth="1"/>
    <col min="8664" max="8664" width="11.625" style="178" customWidth="1"/>
    <col min="8665" max="8665" width="6.625" style="178" customWidth="1"/>
    <col min="8666" max="8666" width="11.875" style="178" customWidth="1"/>
    <col min="8667" max="8667" width="8.75" style="178" customWidth="1"/>
    <col min="8668" max="8668" width="7.125" style="178" customWidth="1"/>
    <col min="8669" max="8669" width="5" style="178" customWidth="1"/>
    <col min="8670" max="8670" width="7.5" style="178" customWidth="1"/>
    <col min="8671" max="8673" width="8.25" style="178" customWidth="1"/>
    <col min="8674" max="8674" width="5.75" style="178" customWidth="1"/>
    <col min="8675" max="8914" width="9" style="178"/>
    <col min="8915" max="8915" width="18.125" style="178" customWidth="1"/>
    <col min="8916" max="8916" width="8" style="178" customWidth="1"/>
    <col min="8917" max="8917" width="12.875" style="178" customWidth="1"/>
    <col min="8918" max="8918" width="9.125" style="178" customWidth="1"/>
    <col min="8919" max="8919" width="7.875" style="178" customWidth="1"/>
    <col min="8920" max="8920" width="11.625" style="178" customWidth="1"/>
    <col min="8921" max="8921" width="6.625" style="178" customWidth="1"/>
    <col min="8922" max="8922" width="11.875" style="178" customWidth="1"/>
    <col min="8923" max="8923" width="8.75" style="178" customWidth="1"/>
    <col min="8924" max="8924" width="7.125" style="178" customWidth="1"/>
    <col min="8925" max="8925" width="5" style="178" customWidth="1"/>
    <col min="8926" max="8926" width="7.5" style="178" customWidth="1"/>
    <col min="8927" max="8929" width="8.25" style="178" customWidth="1"/>
    <col min="8930" max="8930" width="5.75" style="178" customWidth="1"/>
    <col min="8931" max="9170" width="9" style="178"/>
    <col min="9171" max="9171" width="18.125" style="178" customWidth="1"/>
    <col min="9172" max="9172" width="8" style="178" customWidth="1"/>
    <col min="9173" max="9173" width="12.875" style="178" customWidth="1"/>
    <col min="9174" max="9174" width="9.125" style="178" customWidth="1"/>
    <col min="9175" max="9175" width="7.875" style="178" customWidth="1"/>
    <col min="9176" max="9176" width="11.625" style="178" customWidth="1"/>
    <col min="9177" max="9177" width="6.625" style="178" customWidth="1"/>
    <col min="9178" max="9178" width="11.875" style="178" customWidth="1"/>
    <col min="9179" max="9179" width="8.75" style="178" customWidth="1"/>
    <col min="9180" max="9180" width="7.125" style="178" customWidth="1"/>
    <col min="9181" max="9181" width="5" style="178" customWidth="1"/>
    <col min="9182" max="9182" width="7.5" style="178" customWidth="1"/>
    <col min="9183" max="9185" width="8.25" style="178" customWidth="1"/>
    <col min="9186" max="9186" width="5.75" style="178" customWidth="1"/>
    <col min="9187" max="9426" width="9" style="178"/>
    <col min="9427" max="9427" width="18.125" style="178" customWidth="1"/>
    <col min="9428" max="9428" width="8" style="178" customWidth="1"/>
    <col min="9429" max="9429" width="12.875" style="178" customWidth="1"/>
    <col min="9430" max="9430" width="9.125" style="178" customWidth="1"/>
    <col min="9431" max="9431" width="7.875" style="178" customWidth="1"/>
    <col min="9432" max="9432" width="11.625" style="178" customWidth="1"/>
    <col min="9433" max="9433" width="6.625" style="178" customWidth="1"/>
    <col min="9434" max="9434" width="11.875" style="178" customWidth="1"/>
    <col min="9435" max="9435" width="8.75" style="178" customWidth="1"/>
    <col min="9436" max="9436" width="7.125" style="178" customWidth="1"/>
    <col min="9437" max="9437" width="5" style="178" customWidth="1"/>
    <col min="9438" max="9438" width="7.5" style="178" customWidth="1"/>
    <col min="9439" max="9441" width="8.25" style="178" customWidth="1"/>
    <col min="9442" max="9442" width="5.75" style="178" customWidth="1"/>
    <col min="9443" max="9682" width="9" style="178"/>
    <col min="9683" max="9683" width="18.125" style="178" customWidth="1"/>
    <col min="9684" max="9684" width="8" style="178" customWidth="1"/>
    <col min="9685" max="9685" width="12.875" style="178" customWidth="1"/>
    <col min="9686" max="9686" width="9.125" style="178" customWidth="1"/>
    <col min="9687" max="9687" width="7.875" style="178" customWidth="1"/>
    <col min="9688" max="9688" width="11.625" style="178" customWidth="1"/>
    <col min="9689" max="9689" width="6.625" style="178" customWidth="1"/>
    <col min="9690" max="9690" width="11.875" style="178" customWidth="1"/>
    <col min="9691" max="9691" width="8.75" style="178" customWidth="1"/>
    <col min="9692" max="9692" width="7.125" style="178" customWidth="1"/>
    <col min="9693" max="9693" width="5" style="178" customWidth="1"/>
    <col min="9694" max="9694" width="7.5" style="178" customWidth="1"/>
    <col min="9695" max="9697" width="8.25" style="178" customWidth="1"/>
    <col min="9698" max="9698" width="5.75" style="178" customWidth="1"/>
    <col min="9699" max="9938" width="9" style="178"/>
    <col min="9939" max="9939" width="18.125" style="178" customWidth="1"/>
    <col min="9940" max="9940" width="8" style="178" customWidth="1"/>
    <col min="9941" max="9941" width="12.875" style="178" customWidth="1"/>
    <col min="9942" max="9942" width="9.125" style="178" customWidth="1"/>
    <col min="9943" max="9943" width="7.875" style="178" customWidth="1"/>
    <col min="9944" max="9944" width="11.625" style="178" customWidth="1"/>
    <col min="9945" max="9945" width="6.625" style="178" customWidth="1"/>
    <col min="9946" max="9946" width="11.875" style="178" customWidth="1"/>
    <col min="9947" max="9947" width="8.75" style="178" customWidth="1"/>
    <col min="9948" max="9948" width="7.125" style="178" customWidth="1"/>
    <col min="9949" max="9949" width="5" style="178" customWidth="1"/>
    <col min="9950" max="9950" width="7.5" style="178" customWidth="1"/>
    <col min="9951" max="9953" width="8.25" style="178" customWidth="1"/>
    <col min="9954" max="9954" width="5.75" style="178" customWidth="1"/>
    <col min="9955" max="10194" width="9" style="178"/>
    <col min="10195" max="10195" width="18.125" style="178" customWidth="1"/>
    <col min="10196" max="10196" width="8" style="178" customWidth="1"/>
    <col min="10197" max="10197" width="12.875" style="178" customWidth="1"/>
    <col min="10198" max="10198" width="9.125" style="178" customWidth="1"/>
    <col min="10199" max="10199" width="7.875" style="178" customWidth="1"/>
    <col min="10200" max="10200" width="11.625" style="178" customWidth="1"/>
    <col min="10201" max="10201" width="6.625" style="178" customWidth="1"/>
    <col min="10202" max="10202" width="11.875" style="178" customWidth="1"/>
    <col min="10203" max="10203" width="8.75" style="178" customWidth="1"/>
    <col min="10204" max="10204" width="7.125" style="178" customWidth="1"/>
    <col min="10205" max="10205" width="5" style="178" customWidth="1"/>
    <col min="10206" max="10206" width="7.5" style="178" customWidth="1"/>
    <col min="10207" max="10209" width="8.25" style="178" customWidth="1"/>
    <col min="10210" max="10210" width="5.75" style="178" customWidth="1"/>
    <col min="10211" max="10450" width="9" style="178"/>
    <col min="10451" max="10451" width="18.125" style="178" customWidth="1"/>
    <col min="10452" max="10452" width="8" style="178" customWidth="1"/>
    <col min="10453" max="10453" width="12.875" style="178" customWidth="1"/>
    <col min="10454" max="10454" width="9.125" style="178" customWidth="1"/>
    <col min="10455" max="10455" width="7.875" style="178" customWidth="1"/>
    <col min="10456" max="10456" width="11.625" style="178" customWidth="1"/>
    <col min="10457" max="10457" width="6.625" style="178" customWidth="1"/>
    <col min="10458" max="10458" width="11.875" style="178" customWidth="1"/>
    <col min="10459" max="10459" width="8.75" style="178" customWidth="1"/>
    <col min="10460" max="10460" width="7.125" style="178" customWidth="1"/>
    <col min="10461" max="10461" width="5" style="178" customWidth="1"/>
    <col min="10462" max="10462" width="7.5" style="178" customWidth="1"/>
    <col min="10463" max="10465" width="8.25" style="178" customWidth="1"/>
    <col min="10466" max="10466" width="5.75" style="178" customWidth="1"/>
    <col min="10467" max="10706" width="9" style="178"/>
    <col min="10707" max="10707" width="18.125" style="178" customWidth="1"/>
    <col min="10708" max="10708" width="8" style="178" customWidth="1"/>
    <col min="10709" max="10709" width="12.875" style="178" customWidth="1"/>
    <col min="10710" max="10710" width="9.125" style="178" customWidth="1"/>
    <col min="10711" max="10711" width="7.875" style="178" customWidth="1"/>
    <col min="10712" max="10712" width="11.625" style="178" customWidth="1"/>
    <col min="10713" max="10713" width="6.625" style="178" customWidth="1"/>
    <col min="10714" max="10714" width="11.875" style="178" customWidth="1"/>
    <col min="10715" max="10715" width="8.75" style="178" customWidth="1"/>
    <col min="10716" max="10716" width="7.125" style="178" customWidth="1"/>
    <col min="10717" max="10717" width="5" style="178" customWidth="1"/>
    <col min="10718" max="10718" width="7.5" style="178" customWidth="1"/>
    <col min="10719" max="10721" width="8.25" style="178" customWidth="1"/>
    <col min="10722" max="10722" width="5.75" style="178" customWidth="1"/>
    <col min="10723" max="10962" width="9" style="178"/>
    <col min="10963" max="10963" width="18.125" style="178" customWidth="1"/>
    <col min="10964" max="10964" width="8" style="178" customWidth="1"/>
    <col min="10965" max="10965" width="12.875" style="178" customWidth="1"/>
    <col min="10966" max="10966" width="9.125" style="178" customWidth="1"/>
    <col min="10967" max="10967" width="7.875" style="178" customWidth="1"/>
    <col min="10968" max="10968" width="11.625" style="178" customWidth="1"/>
    <col min="10969" max="10969" width="6.625" style="178" customWidth="1"/>
    <col min="10970" max="10970" width="11.875" style="178" customWidth="1"/>
    <col min="10971" max="10971" width="8.75" style="178" customWidth="1"/>
    <col min="10972" max="10972" width="7.125" style="178" customWidth="1"/>
    <col min="10973" max="10973" width="5" style="178" customWidth="1"/>
    <col min="10974" max="10974" width="7.5" style="178" customWidth="1"/>
    <col min="10975" max="10977" width="8.25" style="178" customWidth="1"/>
    <col min="10978" max="10978" width="5.75" style="178" customWidth="1"/>
    <col min="10979" max="11218" width="9" style="178"/>
    <col min="11219" max="11219" width="18.125" style="178" customWidth="1"/>
    <col min="11220" max="11220" width="8" style="178" customWidth="1"/>
    <col min="11221" max="11221" width="12.875" style="178" customWidth="1"/>
    <col min="11222" max="11222" width="9.125" style="178" customWidth="1"/>
    <col min="11223" max="11223" width="7.875" style="178" customWidth="1"/>
    <col min="11224" max="11224" width="11.625" style="178" customWidth="1"/>
    <col min="11225" max="11225" width="6.625" style="178" customWidth="1"/>
    <col min="11226" max="11226" width="11.875" style="178" customWidth="1"/>
    <col min="11227" max="11227" width="8.75" style="178" customWidth="1"/>
    <col min="11228" max="11228" width="7.125" style="178" customWidth="1"/>
    <col min="11229" max="11229" width="5" style="178" customWidth="1"/>
    <col min="11230" max="11230" width="7.5" style="178" customWidth="1"/>
    <col min="11231" max="11233" width="8.25" style="178" customWidth="1"/>
    <col min="11234" max="11234" width="5.75" style="178" customWidth="1"/>
    <col min="11235" max="11474" width="9" style="178"/>
    <col min="11475" max="11475" width="18.125" style="178" customWidth="1"/>
    <col min="11476" max="11476" width="8" style="178" customWidth="1"/>
    <col min="11477" max="11477" width="12.875" style="178" customWidth="1"/>
    <col min="11478" max="11478" width="9.125" style="178" customWidth="1"/>
    <col min="11479" max="11479" width="7.875" style="178" customWidth="1"/>
    <col min="11480" max="11480" width="11.625" style="178" customWidth="1"/>
    <col min="11481" max="11481" width="6.625" style="178" customWidth="1"/>
    <col min="11482" max="11482" width="11.875" style="178" customWidth="1"/>
    <col min="11483" max="11483" width="8.75" style="178" customWidth="1"/>
    <col min="11484" max="11484" width="7.125" style="178" customWidth="1"/>
    <col min="11485" max="11485" width="5" style="178" customWidth="1"/>
    <col min="11486" max="11486" width="7.5" style="178" customWidth="1"/>
    <col min="11487" max="11489" width="8.25" style="178" customWidth="1"/>
    <col min="11490" max="11490" width="5.75" style="178" customWidth="1"/>
    <col min="11491" max="11730" width="9" style="178"/>
    <col min="11731" max="11731" width="18.125" style="178" customWidth="1"/>
    <col min="11732" max="11732" width="8" style="178" customWidth="1"/>
    <col min="11733" max="11733" width="12.875" style="178" customWidth="1"/>
    <col min="11734" max="11734" width="9.125" style="178" customWidth="1"/>
    <col min="11735" max="11735" width="7.875" style="178" customWidth="1"/>
    <col min="11736" max="11736" width="11.625" style="178" customWidth="1"/>
    <col min="11737" max="11737" width="6.625" style="178" customWidth="1"/>
    <col min="11738" max="11738" width="11.875" style="178" customWidth="1"/>
    <col min="11739" max="11739" width="8.75" style="178" customWidth="1"/>
    <col min="11740" max="11740" width="7.125" style="178" customWidth="1"/>
    <col min="11741" max="11741" width="5" style="178" customWidth="1"/>
    <col min="11742" max="11742" width="7.5" style="178" customWidth="1"/>
    <col min="11743" max="11745" width="8.25" style="178" customWidth="1"/>
    <col min="11746" max="11746" width="5.75" style="178" customWidth="1"/>
    <col min="11747" max="11986" width="9" style="178"/>
    <col min="11987" max="11987" width="18.125" style="178" customWidth="1"/>
    <col min="11988" max="11988" width="8" style="178" customWidth="1"/>
    <col min="11989" max="11989" width="12.875" style="178" customWidth="1"/>
    <col min="11990" max="11990" width="9.125" style="178" customWidth="1"/>
    <col min="11991" max="11991" width="7.875" style="178" customWidth="1"/>
    <col min="11992" max="11992" width="11.625" style="178" customWidth="1"/>
    <col min="11993" max="11993" width="6.625" style="178" customWidth="1"/>
    <col min="11994" max="11994" width="11.875" style="178" customWidth="1"/>
    <col min="11995" max="11995" width="8.75" style="178" customWidth="1"/>
    <col min="11996" max="11996" width="7.125" style="178" customWidth="1"/>
    <col min="11997" max="11997" width="5" style="178" customWidth="1"/>
    <col min="11998" max="11998" width="7.5" style="178" customWidth="1"/>
    <col min="11999" max="12001" width="8.25" style="178" customWidth="1"/>
    <col min="12002" max="12002" width="5.75" style="178" customWidth="1"/>
    <col min="12003" max="12242" width="9" style="178"/>
    <col min="12243" max="12243" width="18.125" style="178" customWidth="1"/>
    <col min="12244" max="12244" width="8" style="178" customWidth="1"/>
    <col min="12245" max="12245" width="12.875" style="178" customWidth="1"/>
    <col min="12246" max="12246" width="9.125" style="178" customWidth="1"/>
    <col min="12247" max="12247" width="7.875" style="178" customWidth="1"/>
    <col min="12248" max="12248" width="11.625" style="178" customWidth="1"/>
    <col min="12249" max="12249" width="6.625" style="178" customWidth="1"/>
    <col min="12250" max="12250" width="11.875" style="178" customWidth="1"/>
    <col min="12251" max="12251" width="8.75" style="178" customWidth="1"/>
    <col min="12252" max="12252" width="7.125" style="178" customWidth="1"/>
    <col min="12253" max="12253" width="5" style="178" customWidth="1"/>
    <col min="12254" max="12254" width="7.5" style="178" customWidth="1"/>
    <col min="12255" max="12257" width="8.25" style="178" customWidth="1"/>
    <col min="12258" max="12258" width="5.75" style="178" customWidth="1"/>
    <col min="12259" max="12498" width="9" style="178"/>
    <col min="12499" max="12499" width="18.125" style="178" customWidth="1"/>
    <col min="12500" max="12500" width="8" style="178" customWidth="1"/>
    <col min="12501" max="12501" width="12.875" style="178" customWidth="1"/>
    <col min="12502" max="12502" width="9.125" style="178" customWidth="1"/>
    <col min="12503" max="12503" width="7.875" style="178" customWidth="1"/>
    <col min="12504" max="12504" width="11.625" style="178" customWidth="1"/>
    <col min="12505" max="12505" width="6.625" style="178" customWidth="1"/>
    <col min="12506" max="12506" width="11.875" style="178" customWidth="1"/>
    <col min="12507" max="12507" width="8.75" style="178" customWidth="1"/>
    <col min="12508" max="12508" width="7.125" style="178" customWidth="1"/>
    <col min="12509" max="12509" width="5" style="178" customWidth="1"/>
    <col min="12510" max="12510" width="7.5" style="178" customWidth="1"/>
    <col min="12511" max="12513" width="8.25" style="178" customWidth="1"/>
    <col min="12514" max="12514" width="5.75" style="178" customWidth="1"/>
    <col min="12515" max="12754" width="9" style="178"/>
    <col min="12755" max="12755" width="18.125" style="178" customWidth="1"/>
    <col min="12756" max="12756" width="8" style="178" customWidth="1"/>
    <col min="12757" max="12757" width="12.875" style="178" customWidth="1"/>
    <col min="12758" max="12758" width="9.125" style="178" customWidth="1"/>
    <col min="12759" max="12759" width="7.875" style="178" customWidth="1"/>
    <col min="12760" max="12760" width="11.625" style="178" customWidth="1"/>
    <col min="12761" max="12761" width="6.625" style="178" customWidth="1"/>
    <col min="12762" max="12762" width="11.875" style="178" customWidth="1"/>
    <col min="12763" max="12763" width="8.75" style="178" customWidth="1"/>
    <col min="12764" max="12764" width="7.125" style="178" customWidth="1"/>
    <col min="12765" max="12765" width="5" style="178" customWidth="1"/>
    <col min="12766" max="12766" width="7.5" style="178" customWidth="1"/>
    <col min="12767" max="12769" width="8.25" style="178" customWidth="1"/>
    <col min="12770" max="12770" width="5.75" style="178" customWidth="1"/>
    <col min="12771" max="13010" width="9" style="178"/>
    <col min="13011" max="13011" width="18.125" style="178" customWidth="1"/>
    <col min="13012" max="13012" width="8" style="178" customWidth="1"/>
    <col min="13013" max="13013" width="12.875" style="178" customWidth="1"/>
    <col min="13014" max="13014" width="9.125" style="178" customWidth="1"/>
    <col min="13015" max="13015" width="7.875" style="178" customWidth="1"/>
    <col min="13016" max="13016" width="11.625" style="178" customWidth="1"/>
    <col min="13017" max="13017" width="6.625" style="178" customWidth="1"/>
    <col min="13018" max="13018" width="11.875" style="178" customWidth="1"/>
    <col min="13019" max="13019" width="8.75" style="178" customWidth="1"/>
    <col min="13020" max="13020" width="7.125" style="178" customWidth="1"/>
    <col min="13021" max="13021" width="5" style="178" customWidth="1"/>
    <col min="13022" max="13022" width="7.5" style="178" customWidth="1"/>
    <col min="13023" max="13025" width="8.25" style="178" customWidth="1"/>
    <col min="13026" max="13026" width="5.75" style="178" customWidth="1"/>
    <col min="13027" max="13266" width="9" style="178"/>
    <col min="13267" max="13267" width="18.125" style="178" customWidth="1"/>
    <col min="13268" max="13268" width="8" style="178" customWidth="1"/>
    <col min="13269" max="13269" width="12.875" style="178" customWidth="1"/>
    <col min="13270" max="13270" width="9.125" style="178" customWidth="1"/>
    <col min="13271" max="13271" width="7.875" style="178" customWidth="1"/>
    <col min="13272" max="13272" width="11.625" style="178" customWidth="1"/>
    <col min="13273" max="13273" width="6.625" style="178" customWidth="1"/>
    <col min="13274" max="13274" width="11.875" style="178" customWidth="1"/>
    <col min="13275" max="13275" width="8.75" style="178" customWidth="1"/>
    <col min="13276" max="13276" width="7.125" style="178" customWidth="1"/>
    <col min="13277" max="13277" width="5" style="178" customWidth="1"/>
    <col min="13278" max="13278" width="7.5" style="178" customWidth="1"/>
    <col min="13279" max="13281" width="8.25" style="178" customWidth="1"/>
    <col min="13282" max="13282" width="5.75" style="178" customWidth="1"/>
    <col min="13283" max="13522" width="9" style="178"/>
    <col min="13523" max="13523" width="18.125" style="178" customWidth="1"/>
    <col min="13524" max="13524" width="8" style="178" customWidth="1"/>
    <col min="13525" max="13525" width="12.875" style="178" customWidth="1"/>
    <col min="13526" max="13526" width="9.125" style="178" customWidth="1"/>
    <col min="13527" max="13527" width="7.875" style="178" customWidth="1"/>
    <col min="13528" max="13528" width="11.625" style="178" customWidth="1"/>
    <col min="13529" max="13529" width="6.625" style="178" customWidth="1"/>
    <col min="13530" max="13530" width="11.875" style="178" customWidth="1"/>
    <col min="13531" max="13531" width="8.75" style="178" customWidth="1"/>
    <col min="13532" max="13532" width="7.125" style="178" customWidth="1"/>
    <col min="13533" max="13533" width="5" style="178" customWidth="1"/>
    <col min="13534" max="13534" width="7.5" style="178" customWidth="1"/>
    <col min="13535" max="13537" width="8.25" style="178" customWidth="1"/>
    <col min="13538" max="13538" width="5.75" style="178" customWidth="1"/>
    <col min="13539" max="13778" width="9" style="178"/>
    <col min="13779" max="13779" width="18.125" style="178" customWidth="1"/>
    <col min="13780" max="13780" width="8" style="178" customWidth="1"/>
    <col min="13781" max="13781" width="12.875" style="178" customWidth="1"/>
    <col min="13782" max="13782" width="9.125" style="178" customWidth="1"/>
    <col min="13783" max="13783" width="7.875" style="178" customWidth="1"/>
    <col min="13784" max="13784" width="11.625" style="178" customWidth="1"/>
    <col min="13785" max="13785" width="6.625" style="178" customWidth="1"/>
    <col min="13786" max="13786" width="11.875" style="178" customWidth="1"/>
    <col min="13787" max="13787" width="8.75" style="178" customWidth="1"/>
    <col min="13788" max="13788" width="7.125" style="178" customWidth="1"/>
    <col min="13789" max="13789" width="5" style="178" customWidth="1"/>
    <col min="13790" max="13790" width="7.5" style="178" customWidth="1"/>
    <col min="13791" max="13793" width="8.25" style="178" customWidth="1"/>
    <col min="13794" max="13794" width="5.75" style="178" customWidth="1"/>
    <col min="13795" max="14034" width="9" style="178"/>
    <col min="14035" max="14035" width="18.125" style="178" customWidth="1"/>
    <col min="14036" max="14036" width="8" style="178" customWidth="1"/>
    <col min="14037" max="14037" width="12.875" style="178" customWidth="1"/>
    <col min="14038" max="14038" width="9.125" style="178" customWidth="1"/>
    <col min="14039" max="14039" width="7.875" style="178" customWidth="1"/>
    <col min="14040" max="14040" width="11.625" style="178" customWidth="1"/>
    <col min="14041" max="14041" width="6.625" style="178" customWidth="1"/>
    <col min="14042" max="14042" width="11.875" style="178" customWidth="1"/>
    <col min="14043" max="14043" width="8.75" style="178" customWidth="1"/>
    <col min="14044" max="14044" width="7.125" style="178" customWidth="1"/>
    <col min="14045" max="14045" width="5" style="178" customWidth="1"/>
    <col min="14046" max="14046" width="7.5" style="178" customWidth="1"/>
    <col min="14047" max="14049" width="8.25" style="178" customWidth="1"/>
    <col min="14050" max="14050" width="5.75" style="178" customWidth="1"/>
    <col min="14051" max="14290" width="9" style="178"/>
    <col min="14291" max="14291" width="18.125" style="178" customWidth="1"/>
    <col min="14292" max="14292" width="8" style="178" customWidth="1"/>
    <col min="14293" max="14293" width="12.875" style="178" customWidth="1"/>
    <col min="14294" max="14294" width="9.125" style="178" customWidth="1"/>
    <col min="14295" max="14295" width="7.875" style="178" customWidth="1"/>
    <col min="14296" max="14296" width="11.625" style="178" customWidth="1"/>
    <col min="14297" max="14297" width="6.625" style="178" customWidth="1"/>
    <col min="14298" max="14298" width="11.875" style="178" customWidth="1"/>
    <col min="14299" max="14299" width="8.75" style="178" customWidth="1"/>
    <col min="14300" max="14300" width="7.125" style="178" customWidth="1"/>
    <col min="14301" max="14301" width="5" style="178" customWidth="1"/>
    <col min="14302" max="14302" width="7.5" style="178" customWidth="1"/>
    <col min="14303" max="14305" width="8.25" style="178" customWidth="1"/>
    <col min="14306" max="14306" width="5.75" style="178" customWidth="1"/>
    <col min="14307" max="14546" width="9" style="178"/>
    <col min="14547" max="14547" width="18.125" style="178" customWidth="1"/>
    <col min="14548" max="14548" width="8" style="178" customWidth="1"/>
    <col min="14549" max="14549" width="12.875" style="178" customWidth="1"/>
    <col min="14550" max="14550" width="9.125" style="178" customWidth="1"/>
    <col min="14551" max="14551" width="7.875" style="178" customWidth="1"/>
    <col min="14552" max="14552" width="11.625" style="178" customWidth="1"/>
    <col min="14553" max="14553" width="6.625" style="178" customWidth="1"/>
    <col min="14554" max="14554" width="11.875" style="178" customWidth="1"/>
    <col min="14555" max="14555" width="8.75" style="178" customWidth="1"/>
    <col min="14556" max="14556" width="7.125" style="178" customWidth="1"/>
    <col min="14557" max="14557" width="5" style="178" customWidth="1"/>
    <col min="14558" max="14558" width="7.5" style="178" customWidth="1"/>
    <col min="14559" max="14561" width="8.25" style="178" customWidth="1"/>
    <col min="14562" max="14562" width="5.75" style="178" customWidth="1"/>
    <col min="14563" max="14802" width="9" style="178"/>
    <col min="14803" max="14803" width="18.125" style="178" customWidth="1"/>
    <col min="14804" max="14804" width="8" style="178" customWidth="1"/>
    <col min="14805" max="14805" width="12.875" style="178" customWidth="1"/>
    <col min="14806" max="14806" width="9.125" style="178" customWidth="1"/>
    <col min="14807" max="14807" width="7.875" style="178" customWidth="1"/>
    <col min="14808" max="14808" width="11.625" style="178" customWidth="1"/>
    <col min="14809" max="14809" width="6.625" style="178" customWidth="1"/>
    <col min="14810" max="14810" width="11.875" style="178" customWidth="1"/>
    <col min="14811" max="14811" width="8.75" style="178" customWidth="1"/>
    <col min="14812" max="14812" width="7.125" style="178" customWidth="1"/>
    <col min="14813" max="14813" width="5" style="178" customWidth="1"/>
    <col min="14814" max="14814" width="7.5" style="178" customWidth="1"/>
    <col min="14815" max="14817" width="8.25" style="178" customWidth="1"/>
    <col min="14818" max="14818" width="5.75" style="178" customWidth="1"/>
    <col min="14819" max="15058" width="9" style="178"/>
    <col min="15059" max="15059" width="18.125" style="178" customWidth="1"/>
    <col min="15060" max="15060" width="8" style="178" customWidth="1"/>
    <col min="15061" max="15061" width="12.875" style="178" customWidth="1"/>
    <col min="15062" max="15062" width="9.125" style="178" customWidth="1"/>
    <col min="15063" max="15063" width="7.875" style="178" customWidth="1"/>
    <col min="15064" max="15064" width="11.625" style="178" customWidth="1"/>
    <col min="15065" max="15065" width="6.625" style="178" customWidth="1"/>
    <col min="15066" max="15066" width="11.875" style="178" customWidth="1"/>
    <col min="15067" max="15067" width="8.75" style="178" customWidth="1"/>
    <col min="15068" max="15068" width="7.125" style="178" customWidth="1"/>
    <col min="15069" max="15069" width="5" style="178" customWidth="1"/>
    <col min="15070" max="15070" width="7.5" style="178" customWidth="1"/>
    <col min="15071" max="15073" width="8.25" style="178" customWidth="1"/>
    <col min="15074" max="15074" width="5.75" style="178" customWidth="1"/>
    <col min="15075" max="15314" width="9" style="178"/>
    <col min="15315" max="15315" width="18.125" style="178" customWidth="1"/>
    <col min="15316" max="15316" width="8" style="178" customWidth="1"/>
    <col min="15317" max="15317" width="12.875" style="178" customWidth="1"/>
    <col min="15318" max="15318" width="9.125" style="178" customWidth="1"/>
    <col min="15319" max="15319" width="7.875" style="178" customWidth="1"/>
    <col min="15320" max="15320" width="11.625" style="178" customWidth="1"/>
    <col min="15321" max="15321" width="6.625" style="178" customWidth="1"/>
    <col min="15322" max="15322" width="11.875" style="178" customWidth="1"/>
    <col min="15323" max="15323" width="8.75" style="178" customWidth="1"/>
    <col min="15324" max="15324" width="7.125" style="178" customWidth="1"/>
    <col min="15325" max="15325" width="5" style="178" customWidth="1"/>
    <col min="15326" max="15326" width="7.5" style="178" customWidth="1"/>
    <col min="15327" max="15329" width="8.25" style="178" customWidth="1"/>
    <col min="15330" max="15330" width="5.75" style="178" customWidth="1"/>
    <col min="15331" max="15570" width="9" style="178"/>
    <col min="15571" max="15571" width="18.125" style="178" customWidth="1"/>
    <col min="15572" max="15572" width="8" style="178" customWidth="1"/>
    <col min="15573" max="15573" width="12.875" style="178" customWidth="1"/>
    <col min="15574" max="15574" width="9.125" style="178" customWidth="1"/>
    <col min="15575" max="15575" width="7.875" style="178" customWidth="1"/>
    <col min="15576" max="15576" width="11.625" style="178" customWidth="1"/>
    <col min="15577" max="15577" width="6.625" style="178" customWidth="1"/>
    <col min="15578" max="15578" width="11.875" style="178" customWidth="1"/>
    <col min="15579" max="15579" width="8.75" style="178" customWidth="1"/>
    <col min="15580" max="15580" width="7.125" style="178" customWidth="1"/>
    <col min="15581" max="15581" width="5" style="178" customWidth="1"/>
    <col min="15582" max="15582" width="7.5" style="178" customWidth="1"/>
    <col min="15583" max="15585" width="8.25" style="178" customWidth="1"/>
    <col min="15586" max="15586" width="5.75" style="178" customWidth="1"/>
    <col min="15587" max="15826" width="9" style="178"/>
    <col min="15827" max="15827" width="18.125" style="178" customWidth="1"/>
    <col min="15828" max="15828" width="8" style="178" customWidth="1"/>
    <col min="15829" max="15829" width="12.875" style="178" customWidth="1"/>
    <col min="15830" max="15830" width="9.125" style="178" customWidth="1"/>
    <col min="15831" max="15831" width="7.875" style="178" customWidth="1"/>
    <col min="15832" max="15832" width="11.625" style="178" customWidth="1"/>
    <col min="15833" max="15833" width="6.625" style="178" customWidth="1"/>
    <col min="15834" max="15834" width="11.875" style="178" customWidth="1"/>
    <col min="15835" max="15835" width="8.75" style="178" customWidth="1"/>
    <col min="15836" max="15836" width="7.125" style="178" customWidth="1"/>
    <col min="15837" max="15837" width="5" style="178" customWidth="1"/>
    <col min="15838" max="15838" width="7.5" style="178" customWidth="1"/>
    <col min="15839" max="15841" width="8.25" style="178" customWidth="1"/>
    <col min="15842" max="15842" width="5.75" style="178" customWidth="1"/>
    <col min="15843" max="16082" width="9" style="178"/>
    <col min="16083" max="16083" width="18.125" style="178" customWidth="1"/>
    <col min="16084" max="16084" width="8" style="178" customWidth="1"/>
    <col min="16085" max="16085" width="12.875" style="178" customWidth="1"/>
    <col min="16086" max="16086" width="9.125" style="178" customWidth="1"/>
    <col min="16087" max="16087" width="7.875" style="178" customWidth="1"/>
    <col min="16088" max="16088" width="11.625" style="178" customWidth="1"/>
    <col min="16089" max="16089" width="6.625" style="178" customWidth="1"/>
    <col min="16090" max="16090" width="11.875" style="178" customWidth="1"/>
    <col min="16091" max="16091" width="8.75" style="178" customWidth="1"/>
    <col min="16092" max="16092" width="7.125" style="178" customWidth="1"/>
    <col min="16093" max="16093" width="5" style="178" customWidth="1"/>
    <col min="16094" max="16094" width="7.5" style="178" customWidth="1"/>
    <col min="16095" max="16097" width="8.25" style="178" customWidth="1"/>
    <col min="16098" max="16098" width="5.75" style="178" customWidth="1"/>
    <col min="16099" max="16384" width="9" style="178"/>
  </cols>
  <sheetData>
    <row r="1" spans="1:12" s="177" customFormat="1" ht="44.25" customHeight="1" thickBot="1" x14ac:dyDescent="0.2">
      <c r="A1" s="224" t="s">
        <v>610</v>
      </c>
      <c r="B1" s="224"/>
      <c r="C1" s="224"/>
      <c r="D1" s="224"/>
      <c r="E1" s="224"/>
      <c r="F1" s="224"/>
      <c r="G1" s="224"/>
      <c r="H1" s="224"/>
      <c r="I1" s="224"/>
      <c r="J1" s="224"/>
      <c r="K1" s="224"/>
      <c r="L1" s="224"/>
    </row>
    <row r="2" spans="1:12" s="181" customFormat="1" ht="20.100000000000001" customHeight="1" x14ac:dyDescent="0.15">
      <c r="A2" s="180" t="s">
        <v>6</v>
      </c>
      <c r="B2" s="206" t="s">
        <v>520</v>
      </c>
      <c r="C2" s="205" t="s">
        <v>521</v>
      </c>
      <c r="D2" s="205" t="s">
        <v>522</v>
      </c>
      <c r="E2" s="205" t="s">
        <v>523</v>
      </c>
      <c r="F2" s="204" t="s">
        <v>602</v>
      </c>
      <c r="G2" s="180" t="s">
        <v>6</v>
      </c>
      <c r="H2" s="206" t="s">
        <v>520</v>
      </c>
      <c r="I2" s="205" t="s">
        <v>521</v>
      </c>
      <c r="J2" s="205" t="s">
        <v>522</v>
      </c>
      <c r="K2" s="205" t="s">
        <v>523</v>
      </c>
      <c r="L2" s="204" t="s">
        <v>602</v>
      </c>
    </row>
    <row r="3" spans="1:12" s="181" customFormat="1" ht="20.100000000000001" customHeight="1" x14ac:dyDescent="0.15">
      <c r="A3" s="222" t="s">
        <v>579</v>
      </c>
      <c r="B3" s="203" t="s">
        <v>524</v>
      </c>
      <c r="C3" s="203" t="s">
        <v>525</v>
      </c>
      <c r="D3" s="203" t="s">
        <v>526</v>
      </c>
      <c r="E3" s="202">
        <v>1000000</v>
      </c>
      <c r="F3" s="201" t="s">
        <v>613</v>
      </c>
      <c r="G3" s="222" t="s">
        <v>578</v>
      </c>
      <c r="H3" s="203" t="s">
        <v>513</v>
      </c>
      <c r="I3" s="203" t="s">
        <v>543</v>
      </c>
      <c r="J3" s="203" t="s">
        <v>544</v>
      </c>
      <c r="K3" s="202">
        <v>5000</v>
      </c>
      <c r="L3" s="201" t="s">
        <v>609</v>
      </c>
    </row>
    <row r="4" spans="1:12" s="181" customFormat="1" ht="20.100000000000001" customHeight="1" x14ac:dyDescent="0.15">
      <c r="A4" s="223"/>
      <c r="B4" s="196" t="s">
        <v>505</v>
      </c>
      <c r="C4" s="196" t="s">
        <v>528</v>
      </c>
      <c r="D4" s="196" t="s">
        <v>503</v>
      </c>
      <c r="E4" s="195">
        <v>490000</v>
      </c>
      <c r="F4" s="194" t="s">
        <v>612</v>
      </c>
      <c r="G4" s="223"/>
      <c r="H4" s="196" t="s">
        <v>513</v>
      </c>
      <c r="I4" s="196" t="s">
        <v>545</v>
      </c>
      <c r="J4" s="196" t="s">
        <v>506</v>
      </c>
      <c r="K4" s="195">
        <v>680</v>
      </c>
      <c r="L4" s="194" t="s">
        <v>608</v>
      </c>
    </row>
    <row r="5" spans="1:12" s="181" customFormat="1" ht="20.100000000000001" customHeight="1" x14ac:dyDescent="0.15">
      <c r="A5" s="223"/>
      <c r="B5" s="196" t="s">
        <v>524</v>
      </c>
      <c r="C5" s="196" t="s">
        <v>529</v>
      </c>
      <c r="D5" s="196" t="s">
        <v>503</v>
      </c>
      <c r="E5" s="195">
        <v>600000</v>
      </c>
      <c r="F5" s="194" t="s">
        <v>611</v>
      </c>
      <c r="G5" s="223"/>
      <c r="H5" s="196" t="s">
        <v>513</v>
      </c>
      <c r="I5" s="196" t="s">
        <v>546</v>
      </c>
      <c r="J5" s="196" t="s">
        <v>506</v>
      </c>
      <c r="K5" s="195">
        <v>900</v>
      </c>
      <c r="L5" s="194" t="s">
        <v>608</v>
      </c>
    </row>
    <row r="6" spans="1:12" s="181" customFormat="1" ht="20.100000000000001" customHeight="1" x14ac:dyDescent="0.15">
      <c r="A6" s="223"/>
      <c r="B6" s="196" t="s">
        <v>505</v>
      </c>
      <c r="C6" s="196" t="s">
        <v>531</v>
      </c>
      <c r="D6" s="196" t="s">
        <v>503</v>
      </c>
      <c r="E6" s="195">
        <v>294000</v>
      </c>
      <c r="F6" s="194" t="s">
        <v>530</v>
      </c>
      <c r="G6" s="223"/>
      <c r="H6" s="196" t="s">
        <v>547</v>
      </c>
      <c r="I6" s="196" t="s">
        <v>548</v>
      </c>
      <c r="J6" s="196" t="s">
        <v>544</v>
      </c>
      <c r="K6" s="195">
        <v>2000</v>
      </c>
      <c r="L6" s="194" t="s">
        <v>608</v>
      </c>
    </row>
    <row r="7" spans="1:12" s="181" customFormat="1" ht="20.100000000000001" customHeight="1" x14ac:dyDescent="0.15">
      <c r="A7" s="223"/>
      <c r="B7" s="196" t="s">
        <v>505</v>
      </c>
      <c r="C7" s="196" t="s">
        <v>532</v>
      </c>
      <c r="D7" s="196" t="s">
        <v>533</v>
      </c>
      <c r="E7" s="195">
        <v>2000000</v>
      </c>
      <c r="F7" s="194"/>
      <c r="G7" s="223"/>
      <c r="H7" s="196" t="s">
        <v>513</v>
      </c>
      <c r="I7" s="196" t="s">
        <v>549</v>
      </c>
      <c r="J7" s="196" t="s">
        <v>503</v>
      </c>
      <c r="K7" s="195"/>
      <c r="L7" s="200" t="s">
        <v>603</v>
      </c>
    </row>
    <row r="8" spans="1:12" s="181" customFormat="1" ht="20.100000000000001" customHeight="1" x14ac:dyDescent="0.15">
      <c r="A8" s="223"/>
      <c r="B8" s="196" t="s">
        <v>505</v>
      </c>
      <c r="C8" s="196" t="s">
        <v>534</v>
      </c>
      <c r="D8" s="196" t="s">
        <v>533</v>
      </c>
      <c r="E8" s="195">
        <v>4000000</v>
      </c>
      <c r="F8" s="194"/>
      <c r="G8" s="223"/>
      <c r="H8" s="196" t="s">
        <v>513</v>
      </c>
      <c r="I8" s="196" t="s">
        <v>550</v>
      </c>
      <c r="J8" s="196" t="s">
        <v>503</v>
      </c>
      <c r="K8" s="195"/>
      <c r="L8" s="200" t="s">
        <v>603</v>
      </c>
    </row>
    <row r="9" spans="1:12" s="181" customFormat="1" ht="34.5" customHeight="1" x14ac:dyDescent="0.15">
      <c r="A9" s="223"/>
      <c r="B9" s="196" t="s">
        <v>505</v>
      </c>
      <c r="C9" s="196" t="s">
        <v>535</v>
      </c>
      <c r="D9" s="196" t="s">
        <v>533</v>
      </c>
      <c r="E9" s="195">
        <v>2300000</v>
      </c>
      <c r="F9" s="241" t="s">
        <v>614</v>
      </c>
      <c r="G9" s="223"/>
      <c r="H9" s="196" t="s">
        <v>513</v>
      </c>
      <c r="I9" s="196" t="s">
        <v>551</v>
      </c>
      <c r="J9" s="196" t="s">
        <v>533</v>
      </c>
      <c r="K9" s="198"/>
      <c r="L9" s="194" t="s">
        <v>530</v>
      </c>
    </row>
    <row r="10" spans="1:12" s="181" customFormat="1" ht="20.100000000000001" customHeight="1" x14ac:dyDescent="0.15">
      <c r="A10" s="223"/>
      <c r="B10" s="196" t="s">
        <v>505</v>
      </c>
      <c r="C10" s="196" t="s">
        <v>536</v>
      </c>
      <c r="D10" s="196" t="s">
        <v>537</v>
      </c>
      <c r="E10" s="195">
        <v>270000</v>
      </c>
      <c r="F10" s="194"/>
      <c r="G10" s="223"/>
      <c r="H10" s="196" t="s">
        <v>513</v>
      </c>
      <c r="I10" s="196" t="s">
        <v>552</v>
      </c>
      <c r="J10" s="196" t="s">
        <v>533</v>
      </c>
      <c r="K10" s="198"/>
      <c r="L10" s="194" t="s">
        <v>530</v>
      </c>
    </row>
    <row r="11" spans="1:12" s="181" customFormat="1" ht="20.100000000000001" customHeight="1" x14ac:dyDescent="0.15">
      <c r="A11" s="223"/>
      <c r="B11" s="196" t="s">
        <v>505</v>
      </c>
      <c r="C11" s="196" t="s">
        <v>538</v>
      </c>
      <c r="D11" s="196" t="s">
        <v>533</v>
      </c>
      <c r="E11" s="195">
        <v>150000</v>
      </c>
      <c r="F11" s="194"/>
      <c r="G11" s="223"/>
      <c r="H11" s="196" t="s">
        <v>524</v>
      </c>
      <c r="I11" s="196" t="s">
        <v>553</v>
      </c>
      <c r="J11" s="196" t="s">
        <v>554</v>
      </c>
      <c r="K11" s="195">
        <v>4000000</v>
      </c>
      <c r="L11" s="194" t="s">
        <v>530</v>
      </c>
    </row>
    <row r="12" spans="1:12" s="181" customFormat="1" ht="20.100000000000001" customHeight="1" x14ac:dyDescent="0.15">
      <c r="A12" s="223"/>
      <c r="B12" s="196" t="s">
        <v>539</v>
      </c>
      <c r="C12" s="196" t="s">
        <v>540</v>
      </c>
      <c r="D12" s="196" t="s">
        <v>533</v>
      </c>
      <c r="E12" s="195">
        <v>95000</v>
      </c>
      <c r="F12" s="194" t="s">
        <v>541</v>
      </c>
      <c r="G12" s="223"/>
      <c r="H12" s="196" t="s">
        <v>524</v>
      </c>
      <c r="I12" s="196" t="s">
        <v>555</v>
      </c>
      <c r="J12" s="196" t="s">
        <v>554</v>
      </c>
      <c r="K12" s="195">
        <v>4000000</v>
      </c>
      <c r="L12" s="194" t="s">
        <v>530</v>
      </c>
    </row>
    <row r="13" spans="1:12" s="181" customFormat="1" ht="20.100000000000001" customHeight="1" x14ac:dyDescent="0.15">
      <c r="A13" s="223"/>
      <c r="B13" s="196" t="s">
        <v>524</v>
      </c>
      <c r="C13" s="196" t="s">
        <v>581</v>
      </c>
      <c r="D13" s="196" t="s">
        <v>572</v>
      </c>
      <c r="E13" s="195">
        <v>4000000</v>
      </c>
      <c r="F13" s="194" t="s">
        <v>584</v>
      </c>
      <c r="G13" s="223"/>
      <c r="H13" s="196" t="s">
        <v>524</v>
      </c>
      <c r="I13" s="196" t="s">
        <v>556</v>
      </c>
      <c r="J13" s="196" t="s">
        <v>557</v>
      </c>
      <c r="K13" s="195">
        <v>6600000</v>
      </c>
      <c r="L13" s="194"/>
    </row>
    <row r="14" spans="1:12" s="181" customFormat="1" ht="20.100000000000001" customHeight="1" x14ac:dyDescent="0.15">
      <c r="A14" s="223"/>
      <c r="B14" s="196" t="s">
        <v>524</v>
      </c>
      <c r="C14" s="196" t="s">
        <v>582</v>
      </c>
      <c r="D14" s="196" t="s">
        <v>571</v>
      </c>
      <c r="E14" s="195">
        <v>4500000</v>
      </c>
      <c r="F14" s="194" t="s">
        <v>585</v>
      </c>
      <c r="G14" s="223"/>
      <c r="H14" s="196" t="s">
        <v>511</v>
      </c>
      <c r="I14" s="196" t="s">
        <v>558</v>
      </c>
      <c r="J14" s="196" t="s">
        <v>503</v>
      </c>
      <c r="K14" s="195">
        <v>25000</v>
      </c>
      <c r="L14" s="194" t="s">
        <v>530</v>
      </c>
    </row>
    <row r="15" spans="1:12" s="181" customFormat="1" ht="20.100000000000001" customHeight="1" x14ac:dyDescent="0.15">
      <c r="A15" s="223"/>
      <c r="B15" s="196" t="s">
        <v>524</v>
      </c>
      <c r="C15" s="196" t="s">
        <v>582</v>
      </c>
      <c r="D15" s="196" t="s">
        <v>571</v>
      </c>
      <c r="E15" s="195">
        <v>7000000</v>
      </c>
      <c r="F15" s="194" t="s">
        <v>586</v>
      </c>
      <c r="G15" s="223"/>
      <c r="H15" s="196" t="s">
        <v>524</v>
      </c>
      <c r="I15" s="196" t="s">
        <v>617</v>
      </c>
      <c r="J15" s="196" t="s">
        <v>554</v>
      </c>
      <c r="K15" s="195">
        <v>3400000</v>
      </c>
      <c r="L15" s="194" t="s">
        <v>615</v>
      </c>
    </row>
    <row r="16" spans="1:12" s="181" customFormat="1" ht="20.100000000000001" customHeight="1" x14ac:dyDescent="0.15">
      <c r="A16" s="223"/>
      <c r="B16" s="196" t="s">
        <v>524</v>
      </c>
      <c r="C16" s="196" t="s">
        <v>582</v>
      </c>
      <c r="D16" s="196" t="s">
        <v>571</v>
      </c>
      <c r="E16" s="195">
        <v>12500000</v>
      </c>
      <c r="F16" s="194" t="s">
        <v>587</v>
      </c>
      <c r="G16" s="223"/>
      <c r="H16" s="196" t="s">
        <v>524</v>
      </c>
      <c r="I16" s="196" t="s">
        <v>616</v>
      </c>
      <c r="J16" s="196" t="s">
        <v>554</v>
      </c>
      <c r="K16" s="195">
        <v>14800000</v>
      </c>
      <c r="L16" s="194" t="s">
        <v>615</v>
      </c>
    </row>
    <row r="17" spans="1:12" s="179" customFormat="1" ht="20.100000000000001" customHeight="1" x14ac:dyDescent="0.15">
      <c r="A17" s="223"/>
      <c r="B17" s="196" t="s">
        <v>524</v>
      </c>
      <c r="C17" s="196" t="s">
        <v>583</v>
      </c>
      <c r="D17" s="196" t="s">
        <v>571</v>
      </c>
      <c r="E17" s="195">
        <v>6000000</v>
      </c>
      <c r="F17" s="194" t="s">
        <v>588</v>
      </c>
      <c r="G17" s="223"/>
      <c r="H17" s="196" t="s">
        <v>524</v>
      </c>
      <c r="I17" s="196" t="s">
        <v>559</v>
      </c>
      <c r="J17" s="196" t="s">
        <v>560</v>
      </c>
      <c r="K17" s="195">
        <v>30000000</v>
      </c>
      <c r="L17" s="194" t="s">
        <v>530</v>
      </c>
    </row>
    <row r="18" spans="1:12" s="179" customFormat="1" ht="20.100000000000001" customHeight="1" x14ac:dyDescent="0.15">
      <c r="A18" s="223"/>
      <c r="B18" s="196" t="s">
        <v>524</v>
      </c>
      <c r="C18" s="199" t="s">
        <v>589</v>
      </c>
      <c r="D18" s="196" t="s">
        <v>572</v>
      </c>
      <c r="E18" s="198" t="s">
        <v>542</v>
      </c>
      <c r="F18" s="194" t="s">
        <v>530</v>
      </c>
      <c r="G18" s="223"/>
      <c r="H18" s="196" t="s">
        <v>524</v>
      </c>
      <c r="I18" s="196" t="s">
        <v>561</v>
      </c>
      <c r="J18" s="196" t="s">
        <v>562</v>
      </c>
      <c r="K18" s="195">
        <v>15000000</v>
      </c>
      <c r="L18" s="194" t="s">
        <v>563</v>
      </c>
    </row>
    <row r="19" spans="1:12" s="181" customFormat="1" ht="20.100000000000001" customHeight="1" x14ac:dyDescent="0.15">
      <c r="A19" s="225" t="s">
        <v>601</v>
      </c>
      <c r="B19" s="182" t="s">
        <v>594</v>
      </c>
      <c r="C19" s="182" t="s">
        <v>509</v>
      </c>
      <c r="D19" s="182" t="s">
        <v>533</v>
      </c>
      <c r="E19" s="186">
        <v>5000000</v>
      </c>
      <c r="F19" s="183"/>
      <c r="G19" s="239" t="s">
        <v>593</v>
      </c>
      <c r="H19" s="182" t="s">
        <v>575</v>
      </c>
      <c r="I19" s="182" t="s">
        <v>507</v>
      </c>
      <c r="J19" s="182" t="s">
        <v>590</v>
      </c>
      <c r="K19" s="187">
        <v>5000000</v>
      </c>
      <c r="L19" s="185"/>
    </row>
    <row r="20" spans="1:12" s="181" customFormat="1" ht="20.100000000000001" customHeight="1" x14ac:dyDescent="0.15">
      <c r="A20" s="223"/>
      <c r="B20" s="182" t="s">
        <v>594</v>
      </c>
      <c r="C20" s="182" t="s">
        <v>512</v>
      </c>
      <c r="D20" s="182" t="s">
        <v>533</v>
      </c>
      <c r="E20" s="186">
        <v>9600000</v>
      </c>
      <c r="F20" s="183"/>
      <c r="G20" s="240"/>
      <c r="H20" s="182" t="s">
        <v>594</v>
      </c>
      <c r="I20" s="182" t="s">
        <v>509</v>
      </c>
      <c r="J20" s="182" t="s">
        <v>590</v>
      </c>
      <c r="K20" s="187">
        <v>5000000</v>
      </c>
      <c r="L20" s="185"/>
    </row>
    <row r="21" spans="1:12" s="184" customFormat="1" ht="20.100000000000001" customHeight="1" x14ac:dyDescent="0.15">
      <c r="A21" s="223"/>
      <c r="B21" s="182" t="s">
        <v>594</v>
      </c>
      <c r="C21" s="182" t="s">
        <v>508</v>
      </c>
      <c r="D21" s="182" t="s">
        <v>533</v>
      </c>
      <c r="E21" s="187">
        <v>14460000</v>
      </c>
      <c r="F21" s="185"/>
      <c r="G21" s="240"/>
      <c r="H21" s="182" t="s">
        <v>575</v>
      </c>
      <c r="I21" s="182" t="s">
        <v>253</v>
      </c>
      <c r="J21" s="182" t="s">
        <v>590</v>
      </c>
      <c r="K21" s="187">
        <v>19000000</v>
      </c>
      <c r="L21" s="185"/>
    </row>
    <row r="22" spans="1:12" s="184" customFormat="1" ht="20.100000000000001" customHeight="1" x14ac:dyDescent="0.15">
      <c r="A22" s="223"/>
      <c r="B22" s="182" t="s">
        <v>575</v>
      </c>
      <c r="C22" s="182" t="s">
        <v>504</v>
      </c>
      <c r="D22" s="182" t="s">
        <v>533</v>
      </c>
      <c r="E22" s="187">
        <v>3600000</v>
      </c>
      <c r="F22" s="185"/>
      <c r="G22" s="240"/>
      <c r="H22" s="182" t="s">
        <v>575</v>
      </c>
      <c r="I22" s="182" t="s">
        <v>507</v>
      </c>
      <c r="J22" s="182" t="s">
        <v>590</v>
      </c>
      <c r="K22" s="187">
        <v>5000000</v>
      </c>
      <c r="L22" s="185"/>
    </row>
    <row r="23" spans="1:12" s="184" customFormat="1" ht="20.100000000000001" customHeight="1" x14ac:dyDescent="0.15">
      <c r="A23" s="223"/>
      <c r="B23" s="182" t="s">
        <v>519</v>
      </c>
      <c r="C23" s="182" t="s">
        <v>507</v>
      </c>
      <c r="D23" s="182" t="s">
        <v>533</v>
      </c>
      <c r="E23" s="187">
        <v>5000000</v>
      </c>
      <c r="F23" s="185"/>
      <c r="G23" s="240"/>
      <c r="H23" s="182" t="s">
        <v>575</v>
      </c>
      <c r="I23" s="182" t="s">
        <v>573</v>
      </c>
      <c r="J23" s="182" t="s">
        <v>590</v>
      </c>
      <c r="K23" s="187">
        <v>2800000</v>
      </c>
      <c r="L23" s="185"/>
    </row>
    <row r="24" spans="1:12" s="184" customFormat="1" ht="20.100000000000001" customHeight="1" x14ac:dyDescent="0.15">
      <c r="A24" s="223"/>
      <c r="B24" s="182" t="s">
        <v>505</v>
      </c>
      <c r="C24" s="182" t="s">
        <v>514</v>
      </c>
      <c r="D24" s="182" t="s">
        <v>533</v>
      </c>
      <c r="E24" s="187">
        <v>5000000</v>
      </c>
      <c r="F24" s="185"/>
      <c r="G24" s="240"/>
      <c r="H24" s="182" t="s">
        <v>594</v>
      </c>
      <c r="I24" s="196" t="s">
        <v>582</v>
      </c>
      <c r="J24" s="182" t="s">
        <v>592</v>
      </c>
      <c r="K24" s="187">
        <v>7000000</v>
      </c>
      <c r="L24" s="185"/>
    </row>
    <row r="25" spans="1:12" s="184" customFormat="1" ht="20.100000000000001" customHeight="1" x14ac:dyDescent="0.15">
      <c r="A25" s="223"/>
      <c r="B25" s="182" t="s">
        <v>524</v>
      </c>
      <c r="C25" s="182" t="s">
        <v>515</v>
      </c>
      <c r="D25" s="182" t="s">
        <v>533</v>
      </c>
      <c r="E25" s="187">
        <v>4800000</v>
      </c>
      <c r="F25" s="185"/>
      <c r="G25" s="240"/>
      <c r="H25" s="182" t="s">
        <v>575</v>
      </c>
      <c r="I25" s="182" t="s">
        <v>534</v>
      </c>
      <c r="J25" s="182" t="s">
        <v>590</v>
      </c>
      <c r="K25" s="187">
        <v>4000000</v>
      </c>
      <c r="L25" s="185"/>
    </row>
    <row r="26" spans="1:12" s="184" customFormat="1" ht="20.100000000000001" customHeight="1" x14ac:dyDescent="0.15">
      <c r="A26" s="223"/>
      <c r="B26" s="182" t="s">
        <v>510</v>
      </c>
      <c r="C26" s="182" t="s">
        <v>516</v>
      </c>
      <c r="D26" s="182" t="s">
        <v>533</v>
      </c>
      <c r="E26" s="187">
        <v>1310000</v>
      </c>
      <c r="F26" s="185"/>
      <c r="G26" s="240"/>
      <c r="H26" s="182" t="s">
        <v>594</v>
      </c>
      <c r="I26" s="196" t="s">
        <v>583</v>
      </c>
      <c r="J26" s="182" t="s">
        <v>592</v>
      </c>
      <c r="K26" s="187">
        <v>6000000</v>
      </c>
      <c r="L26" s="185"/>
    </row>
    <row r="27" spans="1:12" s="184" customFormat="1" ht="20.100000000000001" customHeight="1" x14ac:dyDescent="0.15">
      <c r="A27" s="223"/>
      <c r="B27" s="182" t="s">
        <v>510</v>
      </c>
      <c r="C27" s="182" t="s">
        <v>517</v>
      </c>
      <c r="D27" s="182" t="s">
        <v>533</v>
      </c>
      <c r="E27" s="187">
        <v>7200000</v>
      </c>
      <c r="F27" s="185"/>
      <c r="G27" s="222"/>
      <c r="H27" s="182" t="s">
        <v>576</v>
      </c>
      <c r="I27" s="182" t="s">
        <v>591</v>
      </c>
      <c r="J27" s="182" t="s">
        <v>590</v>
      </c>
      <c r="K27" s="187">
        <v>7000000</v>
      </c>
      <c r="L27" s="185"/>
    </row>
    <row r="28" spans="1:12" s="184" customFormat="1" ht="20.100000000000001" customHeight="1" x14ac:dyDescent="0.15">
      <c r="A28" s="223"/>
      <c r="B28" s="182" t="s">
        <v>510</v>
      </c>
      <c r="C28" s="182" t="s">
        <v>518</v>
      </c>
      <c r="D28" s="182" t="s">
        <v>533</v>
      </c>
      <c r="E28" s="187">
        <v>4500000</v>
      </c>
      <c r="F28" s="185"/>
      <c r="G28" s="239" t="s">
        <v>607</v>
      </c>
      <c r="H28" s="182" t="s">
        <v>524</v>
      </c>
      <c r="I28" s="182" t="s">
        <v>595</v>
      </c>
      <c r="J28" s="182" t="s">
        <v>590</v>
      </c>
      <c r="K28" s="187">
        <v>17000000</v>
      </c>
      <c r="L28" s="185"/>
    </row>
    <row r="29" spans="1:12" s="184" customFormat="1" ht="20.100000000000001" customHeight="1" x14ac:dyDescent="0.15">
      <c r="A29" s="223"/>
      <c r="B29" s="182" t="s">
        <v>510</v>
      </c>
      <c r="C29" s="182" t="s">
        <v>600</v>
      </c>
      <c r="D29" s="182" t="s">
        <v>533</v>
      </c>
      <c r="E29" s="187">
        <v>7800000</v>
      </c>
      <c r="F29" s="185"/>
      <c r="G29" s="240"/>
      <c r="H29" s="182" t="s">
        <v>524</v>
      </c>
      <c r="I29" s="182" t="s">
        <v>596</v>
      </c>
      <c r="J29" s="182" t="s">
        <v>590</v>
      </c>
      <c r="K29" s="187">
        <v>20000000</v>
      </c>
      <c r="L29" s="185"/>
    </row>
    <row r="30" spans="1:12" s="184" customFormat="1" ht="20.100000000000001" customHeight="1" x14ac:dyDescent="0.15">
      <c r="A30" s="225" t="s">
        <v>577</v>
      </c>
      <c r="B30" s="196" t="s">
        <v>524</v>
      </c>
      <c r="C30" s="196" t="s">
        <v>214</v>
      </c>
      <c r="D30" s="196" t="s">
        <v>533</v>
      </c>
      <c r="E30" s="195">
        <v>3000000</v>
      </c>
      <c r="F30" s="194" t="s">
        <v>527</v>
      </c>
      <c r="G30" s="240"/>
      <c r="H30" s="182" t="s">
        <v>524</v>
      </c>
      <c r="I30" s="182" t="s">
        <v>597</v>
      </c>
      <c r="J30" s="182" t="s">
        <v>599</v>
      </c>
      <c r="K30" s="187">
        <v>50000</v>
      </c>
      <c r="L30" s="185"/>
    </row>
    <row r="31" spans="1:12" s="184" customFormat="1" ht="20.100000000000001" customHeight="1" x14ac:dyDescent="0.15">
      <c r="A31" s="223"/>
      <c r="B31" s="196" t="s">
        <v>524</v>
      </c>
      <c r="C31" s="196" t="s">
        <v>564</v>
      </c>
      <c r="D31" s="196" t="s">
        <v>533</v>
      </c>
      <c r="E31" s="195">
        <v>1200000</v>
      </c>
      <c r="F31" s="194" t="s">
        <v>527</v>
      </c>
      <c r="G31" s="222"/>
      <c r="H31" s="182" t="s">
        <v>524</v>
      </c>
      <c r="I31" s="182" t="s">
        <v>598</v>
      </c>
      <c r="J31" s="182" t="s">
        <v>599</v>
      </c>
      <c r="K31" s="187">
        <v>4500</v>
      </c>
      <c r="L31" s="185"/>
    </row>
    <row r="32" spans="1:12" s="184" customFormat="1" ht="20.100000000000001" customHeight="1" x14ac:dyDescent="0.15">
      <c r="A32" s="223"/>
      <c r="B32" s="196" t="s">
        <v>524</v>
      </c>
      <c r="C32" s="196" t="s">
        <v>218</v>
      </c>
      <c r="D32" s="196" t="s">
        <v>533</v>
      </c>
      <c r="E32" s="195">
        <v>450000</v>
      </c>
      <c r="F32" s="194" t="s">
        <v>527</v>
      </c>
      <c r="G32" s="228" t="s">
        <v>580</v>
      </c>
      <c r="H32" s="196" t="s">
        <v>524</v>
      </c>
      <c r="I32" s="196" t="s">
        <v>567</v>
      </c>
      <c r="J32" s="196" t="s">
        <v>568</v>
      </c>
      <c r="K32" s="195">
        <v>2000</v>
      </c>
      <c r="L32" s="194"/>
    </row>
    <row r="33" spans="1:12" s="184" customFormat="1" ht="20.100000000000001" customHeight="1" thickBot="1" x14ac:dyDescent="0.2">
      <c r="A33" s="223"/>
      <c r="B33" s="196" t="s">
        <v>524</v>
      </c>
      <c r="C33" s="196" t="s">
        <v>253</v>
      </c>
      <c r="D33" s="196" t="s">
        <v>533</v>
      </c>
      <c r="E33" s="195">
        <v>16000000</v>
      </c>
      <c r="F33" s="194"/>
      <c r="G33" s="229"/>
      <c r="H33" s="190" t="s">
        <v>524</v>
      </c>
      <c r="I33" s="190" t="s">
        <v>569</v>
      </c>
      <c r="J33" s="190" t="s">
        <v>568</v>
      </c>
      <c r="K33" s="189">
        <v>2000</v>
      </c>
      <c r="L33" s="197" t="s">
        <v>570</v>
      </c>
    </row>
    <row r="34" spans="1:12" s="184" customFormat="1" ht="20.100000000000001" customHeight="1" x14ac:dyDescent="0.15">
      <c r="A34" s="223"/>
      <c r="B34" s="196" t="s">
        <v>524</v>
      </c>
      <c r="C34" s="196" t="s">
        <v>574</v>
      </c>
      <c r="D34" s="196" t="s">
        <v>533</v>
      </c>
      <c r="E34" s="195">
        <v>3000000</v>
      </c>
      <c r="F34" s="194"/>
      <c r="G34" s="230" t="s">
        <v>604</v>
      </c>
      <c r="H34" s="231"/>
      <c r="I34" s="231"/>
      <c r="J34" s="231"/>
      <c r="K34" s="231"/>
      <c r="L34" s="232"/>
    </row>
    <row r="35" spans="1:12" s="184" customFormat="1" ht="20.100000000000001" customHeight="1" x14ac:dyDescent="0.15">
      <c r="A35" s="223"/>
      <c r="B35" s="196" t="s">
        <v>519</v>
      </c>
      <c r="C35" s="196" t="s">
        <v>565</v>
      </c>
      <c r="D35" s="196" t="s">
        <v>533</v>
      </c>
      <c r="E35" s="195">
        <v>2800000</v>
      </c>
      <c r="F35" s="194"/>
      <c r="G35" s="233"/>
      <c r="H35" s="234"/>
      <c r="I35" s="234"/>
      <c r="J35" s="234"/>
      <c r="K35" s="234"/>
      <c r="L35" s="235"/>
    </row>
    <row r="36" spans="1:12" s="184" customFormat="1" ht="20.100000000000001" customHeight="1" x14ac:dyDescent="0.15">
      <c r="A36" s="226"/>
      <c r="B36" s="193" t="s">
        <v>594</v>
      </c>
      <c r="C36" s="193" t="s">
        <v>606</v>
      </c>
      <c r="D36" s="193" t="s">
        <v>590</v>
      </c>
      <c r="E36" s="192">
        <v>400000</v>
      </c>
      <c r="F36" s="191"/>
      <c r="G36" s="233"/>
      <c r="H36" s="234"/>
      <c r="I36" s="234"/>
      <c r="J36" s="234"/>
      <c r="K36" s="234"/>
      <c r="L36" s="235"/>
    </row>
    <row r="37" spans="1:12" s="184" customFormat="1" ht="45" customHeight="1" thickBot="1" x14ac:dyDescent="0.2">
      <c r="A37" s="227"/>
      <c r="B37" s="190" t="s">
        <v>524</v>
      </c>
      <c r="C37" s="190" t="s">
        <v>566</v>
      </c>
      <c r="D37" s="190" t="s">
        <v>562</v>
      </c>
      <c r="E37" s="189">
        <v>5000000</v>
      </c>
      <c r="F37" s="242" t="s">
        <v>605</v>
      </c>
      <c r="G37" s="236"/>
      <c r="H37" s="237"/>
      <c r="I37" s="237"/>
      <c r="J37" s="237"/>
      <c r="K37" s="237"/>
      <c r="L37" s="238"/>
    </row>
    <row r="38" spans="1:12" ht="13.5" customHeight="1" x14ac:dyDescent="0.15">
      <c r="B38" s="188"/>
      <c r="C38" s="188"/>
      <c r="D38" s="188"/>
      <c r="E38" s="188"/>
      <c r="F38" s="188"/>
    </row>
    <row r="39" spans="1:12" ht="13.5" customHeight="1" x14ac:dyDescent="0.15">
      <c r="B39" s="188"/>
      <c r="C39" s="188"/>
      <c r="D39" s="188"/>
      <c r="E39" s="188"/>
      <c r="F39" s="188"/>
    </row>
    <row r="40" spans="1:12" ht="13.5" customHeight="1" x14ac:dyDescent="0.15">
      <c r="B40" s="188"/>
      <c r="C40" s="188"/>
      <c r="D40" s="188"/>
      <c r="E40" s="188"/>
      <c r="F40" s="188"/>
    </row>
  </sheetData>
  <mergeCells count="9">
    <mergeCell ref="G3:G18"/>
    <mergeCell ref="A1:L1"/>
    <mergeCell ref="A3:A18"/>
    <mergeCell ref="A19:A29"/>
    <mergeCell ref="A30:A37"/>
    <mergeCell ref="G32:G33"/>
    <mergeCell ref="G34:L37"/>
    <mergeCell ref="G19:G27"/>
    <mergeCell ref="G28:G31"/>
  </mergeCells>
  <phoneticPr fontId="22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55" firstPageNumber="69" fitToHeight="0" orientation="landscape" useFirstPageNumber="1" r:id="rId1"/>
  <headerFooter>
    <oddFooter>&amp;C&amp;"돋움,보통"&amp;14&amp;P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</vt:i4>
      </vt:variant>
      <vt:variant>
        <vt:lpstr>이름이 지정된 범위</vt:lpstr>
      </vt:variant>
      <vt:variant>
        <vt:i4>6</vt:i4>
      </vt:variant>
    </vt:vector>
  </HeadingPairs>
  <TitlesOfParts>
    <vt:vector size="9" baseType="lpstr">
      <vt:lpstr>의안4-임산물 생산단지 규모화(김민석) (3)</vt:lpstr>
      <vt:lpstr>의안4-임산물 생산단지 규모화(김민석) (2)</vt:lpstr>
      <vt:lpstr>단가표</vt:lpstr>
      <vt:lpstr>단가표!Print_Area</vt:lpstr>
      <vt:lpstr>'의안4-임산물 생산단지 규모화(김민석) (2)'!Print_Area</vt:lpstr>
      <vt:lpstr>'의안4-임산물 생산단지 규모화(김민석) (3)'!Print_Area</vt:lpstr>
      <vt:lpstr>단가표!Print_Titles</vt:lpstr>
      <vt:lpstr>'의안4-임산물 생산단지 규모화(김민석) (2)'!Print_Titles</vt:lpstr>
      <vt:lpstr>'의안4-임산물 생산단지 규모화(김민석) (3)'!Print_Titles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main</dc:creator>
  <cp:lastModifiedBy>User</cp:lastModifiedBy>
  <cp:lastPrinted>2023-02-10T01:10:51Z</cp:lastPrinted>
  <dcterms:created xsi:type="dcterms:W3CDTF">2007-02-05T12:44:45Z</dcterms:created>
  <dcterms:modified xsi:type="dcterms:W3CDTF">2023-02-14T03:59:52Z</dcterms:modified>
</cp:coreProperties>
</file>