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0" windowWidth="29010" windowHeight="11970"/>
  </bookViews>
  <sheets>
    <sheet name="2022년 하반기" sheetId="1" r:id="rId1"/>
  </sheets>
  <definedNames>
    <definedName name="_xlnm.Print_Area" localSheetId="0">'2022년 하반기'!$A$1:$I$69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  <c r="H56" i="1"/>
  <c r="H55" i="1"/>
  <c r="H54" i="1"/>
  <c r="H53" i="1"/>
  <c r="H52" i="1"/>
  <c r="H51" i="1"/>
  <c r="N56" i="1"/>
  <c r="N55" i="1"/>
  <c r="N54" i="1"/>
  <c r="N53" i="1"/>
  <c r="N52" i="1"/>
  <c r="N51" i="1"/>
  <c r="M56" i="1"/>
  <c r="M55" i="1"/>
  <c r="M54" i="1"/>
  <c r="M53" i="1"/>
  <c r="M52" i="1"/>
  <c r="M51" i="1"/>
  <c r="L56" i="1"/>
  <c r="L55" i="1"/>
  <c r="L54" i="1"/>
  <c r="L53" i="1"/>
  <c r="L52" i="1"/>
  <c r="L51" i="1"/>
  <c r="F56" i="1" l="1"/>
  <c r="F55" i="1"/>
  <c r="F54" i="1"/>
  <c r="F53" i="1"/>
  <c r="F52" i="1"/>
  <c r="F51" i="1"/>
  <c r="F5" i="1" l="1"/>
  <c r="E5" i="1" l="1"/>
  <c r="D5" i="1"/>
  <c r="C5" i="1"/>
</calcChain>
</file>

<file path=xl/sharedStrings.xml><?xml version="1.0" encoding="utf-8"?>
<sst xmlns="http://schemas.openxmlformats.org/spreadsheetml/2006/main" count="54" uniqueCount="37">
  <si>
    <t>구 분</t>
  </si>
  <si>
    <t>취수량</t>
  </si>
  <si>
    <t>급수량</t>
  </si>
  <si>
    <t>유수수량</t>
  </si>
  <si>
    <t>누수율</t>
  </si>
  <si>
    <t>계</t>
  </si>
  <si>
    <t>비    고</t>
    <phoneticPr fontId="3" type="noConversion"/>
  </si>
  <si>
    <t>단위: ㎥</t>
    <phoneticPr fontId="3" type="noConversion"/>
  </si>
  <si>
    <t>2022. 07</t>
    <phoneticPr fontId="3" type="noConversion"/>
  </si>
  <si>
    <t>2022. 08</t>
  </si>
  <si>
    <t>2022. 09</t>
  </si>
  <si>
    <t>2022. 10</t>
  </si>
  <si>
    <t>2022. 11</t>
  </si>
  <si>
    <t>2022. 12</t>
  </si>
  <si>
    <t>-</t>
    <phoneticPr fontId="3" type="noConversion"/>
  </si>
  <si>
    <t>-</t>
    <phoneticPr fontId="3" type="noConversion"/>
  </si>
  <si>
    <t>-</t>
    <phoneticPr fontId="3" type="noConversion"/>
  </si>
  <si>
    <t>2022년 하반기 영동군 상수도 월별 수량분석</t>
    <phoneticPr fontId="3" type="noConversion"/>
  </si>
  <si>
    <t>단위: 천㎥</t>
    <phoneticPr fontId="3" type="noConversion"/>
  </si>
  <si>
    <t>구분</t>
    <phoneticPr fontId="3" type="noConversion"/>
  </si>
  <si>
    <t>유수수량</t>
    <phoneticPr fontId="3" type="noConversion"/>
  </si>
  <si>
    <t>무수수량</t>
    <phoneticPr fontId="3" type="noConversion"/>
  </si>
  <si>
    <t>유효무수수량</t>
    <phoneticPr fontId="3" type="noConversion"/>
  </si>
  <si>
    <t>무효수량</t>
    <phoneticPr fontId="3" type="noConversion"/>
  </si>
  <si>
    <t>조정감액수량</t>
    <phoneticPr fontId="3" type="noConversion"/>
  </si>
  <si>
    <t>누수량</t>
    <phoneticPr fontId="3" type="noConversion"/>
  </si>
  <si>
    <t>총급수량</t>
    <phoneticPr fontId="3" type="noConversion"/>
  </si>
  <si>
    <t>유효수량</t>
    <phoneticPr fontId="3" type="noConversion"/>
  </si>
  <si>
    <t>원수처리수량</t>
    <phoneticPr fontId="3" type="noConversion"/>
  </si>
  <si>
    <t>취수원에서 끌어 쓰는 물의 양</t>
    <phoneticPr fontId="3" type="noConversion"/>
  </si>
  <si>
    <t>정수장에서 수용가로 공급되는 수량</t>
    <phoneticPr fontId="3" type="noConversion"/>
  </si>
  <si>
    <t>물 공급량 중 요금을 부과되어 확인되는 수량</t>
    <phoneticPr fontId="3" type="noConversion"/>
  </si>
  <si>
    <t>계량기로 측정되어 수요자에게 공급된 것으로 확인되는 수량</t>
    <phoneticPr fontId="3" type="noConversion"/>
  </si>
  <si>
    <t>계량기로 측정되지 않는 수량</t>
    <phoneticPr fontId="3" type="noConversion"/>
  </si>
  <si>
    <t>수도사용자의 계량기 이전까지 발생한 누수량, 즉 노후수도관 등으로 누수된 양</t>
    <phoneticPr fontId="3" type="noConversion"/>
  </si>
  <si>
    <t>물 공급량 중 요금을 부과되지 않는 수량</t>
    <phoneticPr fontId="3" type="noConversion"/>
  </si>
  <si>
    <t>오염 등으로 요금징수시 조정에 의하여 감액 대상이 된 수량(상수도 감면 조정집계표에서 사용료 감면 비율을 사용량에 적용해서 산정함)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</si>
</sst>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6"/>
      <color theme="1"/>
      <name val="맑은 고딕"/>
      <family val="2"/>
      <charset val="129"/>
      <scheme val="minor"/>
    </font>
    <font>
      <sz val="26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" fontId="0" fillId="0" borderId="0" xfId="0" applyNumberForma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1" fontId="0" fillId="0" borderId="0" xfId="0" applyNumberFormat="1">
      <alignment vertical="center"/>
    </xf>
    <xf numFmtId="3" fontId="2" fillId="3" borderId="2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1" fontId="5" fillId="0" borderId="2" xfId="2" applyFont="1" applyBorder="1" applyAlignment="1">
      <alignment horizontal="center" vertical="center"/>
    </xf>
    <xf numFmtId="41" fontId="5" fillId="3" borderId="2" xfId="2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right" vertical="center" wrapText="1"/>
    </xf>
    <xf numFmtId="9" fontId="2" fillId="3" borderId="2" xfId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1" fontId="2" fillId="0" borderId="7" xfId="0" applyNumberFormat="1" applyFont="1" applyBorder="1" applyAlignment="1">
      <alignment horizontal="right" vertical="center" wrapText="1"/>
    </xf>
    <xf numFmtId="1" fontId="2" fillId="0" borderId="8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2022</a:t>
            </a:r>
            <a:r>
              <a:rPr lang="ko-KR" altLang="en-US"/>
              <a:t>년 하반기 월별 수량분석 차트</a:t>
            </a:r>
            <a:r>
              <a:rPr lang="en-US" altLang="ko-KR"/>
              <a:t>(</a:t>
            </a:r>
            <a:r>
              <a:rPr lang="ko-KR" altLang="en-US"/>
              <a:t>취수량</a:t>
            </a:r>
            <a:r>
              <a:rPr lang="en-US" altLang="ko-KR"/>
              <a:t>, </a:t>
            </a:r>
            <a:r>
              <a:rPr lang="ko-KR" altLang="en-US"/>
              <a:t>급수량</a:t>
            </a:r>
            <a:r>
              <a:rPr lang="en-US" altLang="ko-KR"/>
              <a:t>, </a:t>
            </a:r>
            <a:r>
              <a:rPr lang="ko-KR" altLang="en-US"/>
              <a:t>유수수량</a:t>
            </a:r>
            <a:r>
              <a:rPr lang="en-US" altLang="ko-KR"/>
              <a:t>)</a:t>
            </a:r>
          </a:p>
        </c:rich>
      </c:tx>
      <c:layout>
        <c:manualLayout>
          <c:xMode val="edge"/>
          <c:yMode val="edge"/>
          <c:x val="0.23083334440431608"/>
          <c:y val="2.583832128223178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0261297584915189E-2"/>
          <c:y val="0.12764336556994757"/>
          <c:w val="0.92322798279516916"/>
          <c:h val="0.8158688118114451"/>
        </c:manualLayout>
      </c:layout>
      <c:lineChart>
        <c:grouping val="standard"/>
        <c:varyColors val="0"/>
        <c:ser>
          <c:idx val="3"/>
          <c:order val="0"/>
          <c:tx>
            <c:v>취수량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'2022년 하반기'!$B$6:$B$11</c:f>
              <c:strCache>
                <c:ptCount val="6"/>
                <c:pt idx="0">
                  <c:v>2022. 07</c:v>
                </c:pt>
                <c:pt idx="1">
                  <c:v>2022. 08</c:v>
                </c:pt>
                <c:pt idx="2">
                  <c:v>2022. 09</c:v>
                </c:pt>
                <c:pt idx="3">
                  <c:v>2022. 10</c:v>
                </c:pt>
                <c:pt idx="4">
                  <c:v>2022. 11</c:v>
                </c:pt>
                <c:pt idx="5">
                  <c:v>2022. 12</c:v>
                </c:pt>
              </c:strCache>
            </c:strRef>
          </c:cat>
          <c:val>
            <c:numRef>
              <c:f>'2022년 하반기'!$C$6:$C$11</c:f>
              <c:numCache>
                <c:formatCode>0</c:formatCode>
                <c:ptCount val="6"/>
                <c:pt idx="0">
                  <c:v>599.827</c:v>
                </c:pt>
                <c:pt idx="1">
                  <c:v>622.58699999999999</c:v>
                </c:pt>
                <c:pt idx="2">
                  <c:v>592.73500000000001</c:v>
                </c:pt>
                <c:pt idx="3">
                  <c:v>579.33600000000001</c:v>
                </c:pt>
                <c:pt idx="4">
                  <c:v>516.59799999999996</c:v>
                </c:pt>
                <c:pt idx="5">
                  <c:v>540.86699999999996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5D-4D2D-AEEC-DA4EBD0CE1D9}"/>
            </c:ext>
          </c:extLst>
        </c:ser>
        <c:ser>
          <c:idx val="4"/>
          <c:order val="1"/>
          <c:tx>
            <c:v>급수량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'2022년 하반기'!$B$6:$B$11</c:f>
              <c:strCache>
                <c:ptCount val="6"/>
                <c:pt idx="0">
                  <c:v>2022. 07</c:v>
                </c:pt>
                <c:pt idx="1">
                  <c:v>2022. 08</c:v>
                </c:pt>
                <c:pt idx="2">
                  <c:v>2022. 09</c:v>
                </c:pt>
                <c:pt idx="3">
                  <c:v>2022. 10</c:v>
                </c:pt>
                <c:pt idx="4">
                  <c:v>2022. 11</c:v>
                </c:pt>
                <c:pt idx="5">
                  <c:v>2022. 12</c:v>
                </c:pt>
              </c:strCache>
            </c:strRef>
          </c:cat>
          <c:val>
            <c:numRef>
              <c:f>'2022년 하반기'!$D$6:$D$11</c:f>
              <c:numCache>
                <c:formatCode>0</c:formatCode>
                <c:ptCount val="6"/>
                <c:pt idx="0">
                  <c:v>586.88</c:v>
                </c:pt>
                <c:pt idx="1">
                  <c:v>604.82000000000005</c:v>
                </c:pt>
                <c:pt idx="2">
                  <c:v>571.31500000000005</c:v>
                </c:pt>
                <c:pt idx="3">
                  <c:v>561.27300000000002</c:v>
                </c:pt>
                <c:pt idx="4">
                  <c:v>503.17399999999998</c:v>
                </c:pt>
                <c:pt idx="5">
                  <c:v>527.35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5D-4D2D-AEEC-DA4EBD0CE1D9}"/>
            </c:ext>
          </c:extLst>
        </c:ser>
        <c:ser>
          <c:idx val="5"/>
          <c:order val="2"/>
          <c:tx>
            <c:v>유수수량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'2022년 하반기'!$B$6:$B$11</c:f>
              <c:strCache>
                <c:ptCount val="6"/>
                <c:pt idx="0">
                  <c:v>2022. 07</c:v>
                </c:pt>
                <c:pt idx="1">
                  <c:v>2022. 08</c:v>
                </c:pt>
                <c:pt idx="2">
                  <c:v>2022. 09</c:v>
                </c:pt>
                <c:pt idx="3">
                  <c:v>2022. 10</c:v>
                </c:pt>
                <c:pt idx="4">
                  <c:v>2022. 11</c:v>
                </c:pt>
                <c:pt idx="5">
                  <c:v>2022. 12</c:v>
                </c:pt>
              </c:strCache>
            </c:strRef>
          </c:cat>
          <c:val>
            <c:numRef>
              <c:f>'2022년 하반기'!$E$6:$E$11</c:f>
              <c:numCache>
                <c:formatCode>#,##0</c:formatCode>
                <c:ptCount val="6"/>
                <c:pt idx="0">
                  <c:v>362.19900000000001</c:v>
                </c:pt>
                <c:pt idx="1">
                  <c:v>380.58699999999999</c:v>
                </c:pt>
                <c:pt idx="2">
                  <c:v>366.84500000000003</c:v>
                </c:pt>
                <c:pt idx="3">
                  <c:v>350.19600000000003</c:v>
                </c:pt>
                <c:pt idx="4">
                  <c:v>335.79500000000002</c:v>
                </c:pt>
                <c:pt idx="5">
                  <c:v>315.72300000000001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5D-4D2D-AEEC-DA4EBD0CE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496351"/>
        <c:axId val="1626502591"/>
      </c:lineChart>
      <c:catAx>
        <c:axId val="162649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26502591"/>
        <c:crosses val="autoZero"/>
        <c:auto val="1"/>
        <c:lblAlgn val="ctr"/>
        <c:lblOffset val="100"/>
        <c:noMultiLvlLbl val="0"/>
      </c:catAx>
      <c:valAx>
        <c:axId val="1626502591"/>
        <c:scaling>
          <c:orientation val="minMax"/>
          <c:max val="7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26496351"/>
        <c:crosses val="autoZero"/>
        <c:crossBetween val="between"/>
        <c:majorUnit val="10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c:spPr>
    </c:plotArea>
    <c:legend>
      <c:legendPos val="r"/>
      <c:layout>
        <c:manualLayout>
          <c:xMode val="edge"/>
          <c:yMode val="edge"/>
          <c:x val="0.86635753799058024"/>
          <c:y val="1.4149307348423963E-2"/>
          <c:w val="0.11248118436165318"/>
          <c:h val="0.163509271277959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2022</a:t>
            </a:r>
            <a:r>
              <a:rPr lang="ko-KR" altLang="en-US"/>
              <a:t>년 월별 수량분석 차트</a:t>
            </a:r>
            <a:r>
              <a:rPr lang="en-US" altLang="ko-KR"/>
              <a:t>(</a:t>
            </a:r>
            <a:r>
              <a:rPr lang="ko-KR" altLang="en-US"/>
              <a:t>누수율</a:t>
            </a:r>
            <a:r>
              <a:rPr lang="en-US" altLang="ko-KR"/>
              <a:t>)</a:t>
            </a:r>
          </a:p>
        </c:rich>
      </c:tx>
      <c:layout>
        <c:manualLayout>
          <c:xMode val="edge"/>
          <c:yMode val="edge"/>
          <c:x val="0.33138470618215754"/>
          <c:y val="2.90681114425107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2972640505527302E-2"/>
          <c:y val="0.12764324200418414"/>
          <c:w val="0.92322798279516916"/>
          <c:h val="0.8158688118114451"/>
        </c:manualLayout>
      </c:layout>
      <c:lineChart>
        <c:grouping val="standard"/>
        <c:varyColors val="0"/>
        <c:ser>
          <c:idx val="5"/>
          <c:order val="0"/>
          <c:tx>
            <c:v>누수율</c:v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'2022년 하반기'!$B$6:$B$11</c:f>
              <c:strCache>
                <c:ptCount val="6"/>
                <c:pt idx="0">
                  <c:v>2022. 07</c:v>
                </c:pt>
                <c:pt idx="1">
                  <c:v>2022. 08</c:v>
                </c:pt>
                <c:pt idx="2">
                  <c:v>2022. 09</c:v>
                </c:pt>
                <c:pt idx="3">
                  <c:v>2022. 10</c:v>
                </c:pt>
                <c:pt idx="4">
                  <c:v>2022. 11</c:v>
                </c:pt>
                <c:pt idx="5">
                  <c:v>2022. 12</c:v>
                </c:pt>
              </c:strCache>
            </c:strRef>
          </c:cat>
          <c:val>
            <c:numRef>
              <c:f>'2022년 하반기'!$F$6:$F$11</c:f>
              <c:numCache>
                <c:formatCode>0%</c:formatCode>
                <c:ptCount val="6"/>
                <c:pt idx="0">
                  <c:v>0.36074325245365324</c:v>
                </c:pt>
                <c:pt idx="1">
                  <c:v>0.34131973149036077</c:v>
                </c:pt>
                <c:pt idx="2">
                  <c:v>0.32035567068954957</c:v>
                </c:pt>
                <c:pt idx="3">
                  <c:v>0.34383802534595465</c:v>
                </c:pt>
                <c:pt idx="4">
                  <c:v>0.30592598186710762</c:v>
                </c:pt>
                <c:pt idx="5">
                  <c:v>0.37562529629278468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AE-4D00-9C99-5F0C15CD1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496351"/>
        <c:axId val="1626502591"/>
      </c:lineChart>
      <c:catAx>
        <c:axId val="162649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26502591"/>
        <c:crosses val="autoZero"/>
        <c:auto val="1"/>
        <c:lblAlgn val="ctr"/>
        <c:lblOffset val="100"/>
        <c:noMultiLvlLbl val="0"/>
      </c:catAx>
      <c:valAx>
        <c:axId val="1626502591"/>
        <c:scaling>
          <c:orientation val="minMax"/>
          <c:min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2649635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635753799058024"/>
          <c:y val="1.4149307348423963E-2"/>
          <c:w val="0.11248118436165318"/>
          <c:h val="0.163509271277959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672350</xdr:colOff>
      <xdr:row>11</xdr:row>
      <xdr:rowOff>191620</xdr:rowOff>
    </xdr:from>
    <xdr:to>
      <xdr:col>8</xdr:col>
      <xdr:colOff>22410</xdr:colOff>
      <xdr:row>29</xdr:row>
      <xdr:rowOff>89646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672354</xdr:colOff>
      <xdr:row>29</xdr:row>
      <xdr:rowOff>134470</xdr:rowOff>
    </xdr:from>
    <xdr:to>
      <xdr:col>8</xdr:col>
      <xdr:colOff>22414</xdr:colOff>
      <xdr:row>44</xdr:row>
      <xdr:rowOff>142875</xdr:rowOff>
    </xdr:to>
    <xdr:graphicFrame macro="">
      <xdr:nvGraphicFramePr>
        <xdr:cNvPr id="5" name="차트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7"/>
  <sheetViews>
    <sheetView tabSelected="1" view="pageBreakPreview" zoomScale="85" zoomScaleNormal="85" zoomScaleSheetLayoutView="85" workbookViewId="0">
      <selection activeCell="B2" sqref="B2:H2"/>
    </sheetView>
  </sheetViews>
  <sheetFormatPr defaultRowHeight="16.5" x14ac:dyDescent="0.3"/>
  <cols>
    <col min="1" max="1" width="9" customWidth="1"/>
    <col min="2" max="8" width="17.5" customWidth="1"/>
    <col min="11" max="13" width="8.875" customWidth="1"/>
    <col min="14" max="14" width="16.625" customWidth="1"/>
  </cols>
  <sheetData>
    <row r="2" spans="2:13" ht="27.75" customHeight="1" x14ac:dyDescent="0.3">
      <c r="B2" s="26" t="s">
        <v>17</v>
      </c>
      <c r="C2" s="27"/>
      <c r="D2" s="27"/>
      <c r="E2" s="27"/>
      <c r="F2" s="27"/>
      <c r="G2" s="27"/>
      <c r="H2" s="27"/>
    </row>
    <row r="3" spans="2:13" x14ac:dyDescent="0.3">
      <c r="G3" s="1"/>
      <c r="H3" s="1" t="s">
        <v>18</v>
      </c>
    </row>
    <row r="4" spans="2:13" ht="25.5" customHeight="1" x14ac:dyDescent="0.3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12" t="s">
        <v>6</v>
      </c>
      <c r="H4" s="12"/>
    </row>
    <row r="5" spans="2:13" x14ac:dyDescent="0.3">
      <c r="B5" s="4" t="s">
        <v>5</v>
      </c>
      <c r="C5" s="5">
        <f>SUM(C6:C11)</f>
        <v>3451.95</v>
      </c>
      <c r="D5" s="5">
        <f>SUM(D6:D11)</f>
        <v>3354.8119999999999</v>
      </c>
      <c r="E5" s="5">
        <f>SUM(E6:E11)</f>
        <v>2111.3450000000003</v>
      </c>
      <c r="F5" s="21">
        <f>AVERAGE(F6:F11)</f>
        <v>0.34130132635656846</v>
      </c>
      <c r="G5" s="13"/>
      <c r="H5" s="13"/>
    </row>
    <row r="6" spans="2:13" x14ac:dyDescent="0.3">
      <c r="B6" s="4" t="s">
        <v>8</v>
      </c>
      <c r="C6" s="24">
        <v>599.827</v>
      </c>
      <c r="D6" s="25">
        <v>586.88</v>
      </c>
      <c r="E6" s="17">
        <v>362.19900000000001</v>
      </c>
      <c r="F6" s="22">
        <f>H51/D51</f>
        <v>0.36074325245365324</v>
      </c>
      <c r="G6" s="13" t="s">
        <v>14</v>
      </c>
      <c r="H6" s="13"/>
      <c r="L6" s="23"/>
      <c r="M6" s="23"/>
    </row>
    <row r="7" spans="2:13" x14ac:dyDescent="0.3">
      <c r="B7" s="4" t="s">
        <v>9</v>
      </c>
      <c r="C7" s="24">
        <v>622.58699999999999</v>
      </c>
      <c r="D7" s="25">
        <v>604.82000000000005</v>
      </c>
      <c r="E7" s="17">
        <v>380.58699999999999</v>
      </c>
      <c r="F7" s="22">
        <f t="shared" ref="F7:F11" si="0">H52/D52</f>
        <v>0.34131973149036077</v>
      </c>
      <c r="G7" s="13" t="s">
        <v>15</v>
      </c>
      <c r="H7" s="13"/>
      <c r="L7" s="23"/>
      <c r="M7" s="23"/>
    </row>
    <row r="8" spans="2:13" x14ac:dyDescent="0.3">
      <c r="B8" s="4" t="s">
        <v>10</v>
      </c>
      <c r="C8" s="24">
        <v>592.73500000000001</v>
      </c>
      <c r="D8" s="25">
        <v>571.31500000000005</v>
      </c>
      <c r="E8" s="17">
        <v>366.84500000000003</v>
      </c>
      <c r="F8" s="22">
        <f t="shared" si="0"/>
        <v>0.32035567068954957</v>
      </c>
      <c r="G8" s="13" t="s">
        <v>16</v>
      </c>
      <c r="H8" s="13"/>
      <c r="L8" s="23"/>
      <c r="M8" s="23"/>
    </row>
    <row r="9" spans="2:13" x14ac:dyDescent="0.3">
      <c r="B9" s="4" t="s">
        <v>11</v>
      </c>
      <c r="C9" s="24">
        <v>579.33600000000001</v>
      </c>
      <c r="D9" s="25">
        <v>561.27300000000002</v>
      </c>
      <c r="E9" s="17">
        <v>350.19600000000003</v>
      </c>
      <c r="F9" s="22">
        <f t="shared" si="0"/>
        <v>0.34383802534595465</v>
      </c>
      <c r="G9" s="13" t="s">
        <v>16</v>
      </c>
      <c r="H9" s="13"/>
      <c r="L9" s="23"/>
      <c r="M9" s="23"/>
    </row>
    <row r="10" spans="2:13" x14ac:dyDescent="0.3">
      <c r="B10" s="4" t="s">
        <v>12</v>
      </c>
      <c r="C10" s="24">
        <v>516.59799999999996</v>
      </c>
      <c r="D10" s="25">
        <v>503.17399999999998</v>
      </c>
      <c r="E10" s="17">
        <v>335.79500000000002</v>
      </c>
      <c r="F10" s="22">
        <f t="shared" si="0"/>
        <v>0.30592598186710762</v>
      </c>
      <c r="G10" s="13" t="s">
        <v>14</v>
      </c>
      <c r="H10" s="13"/>
      <c r="L10" s="23"/>
      <c r="M10" s="23"/>
    </row>
    <row r="11" spans="2:13" x14ac:dyDescent="0.3">
      <c r="B11" s="4" t="s">
        <v>13</v>
      </c>
      <c r="C11" s="24">
        <v>540.86699999999996</v>
      </c>
      <c r="D11" s="25">
        <v>527.35</v>
      </c>
      <c r="E11" s="17">
        <v>315.72300000000001</v>
      </c>
      <c r="F11" s="22">
        <f t="shared" si="0"/>
        <v>0.37562529629278468</v>
      </c>
      <c r="G11" s="13" t="s">
        <v>14</v>
      </c>
      <c r="H11" s="13"/>
      <c r="L11" s="23"/>
      <c r="M11" s="23"/>
    </row>
    <row r="46" spans="1:8" x14ac:dyDescent="0.3">
      <c r="G46" s="1"/>
      <c r="H46" s="1"/>
    </row>
    <row r="47" spans="1:8" x14ac:dyDescent="0.3">
      <c r="H47" s="1" t="s">
        <v>7</v>
      </c>
    </row>
    <row r="48" spans="1:8" ht="21" customHeight="1" x14ac:dyDescent="0.3">
      <c r="A48" s="11"/>
      <c r="B48" s="9" t="s">
        <v>19</v>
      </c>
      <c r="C48" s="9" t="s">
        <v>28</v>
      </c>
      <c r="D48" s="9" t="s">
        <v>26</v>
      </c>
      <c r="E48" s="14" t="s">
        <v>27</v>
      </c>
      <c r="F48" s="15"/>
      <c r="G48" s="14" t="s">
        <v>23</v>
      </c>
      <c r="H48" s="15"/>
    </row>
    <row r="49" spans="1:14" ht="21" customHeight="1" x14ac:dyDescent="0.3">
      <c r="A49" s="11"/>
      <c r="B49" s="10"/>
      <c r="C49" s="10"/>
      <c r="D49" s="10"/>
      <c r="E49" s="8" t="s">
        <v>20</v>
      </c>
      <c r="F49" s="8" t="s">
        <v>22</v>
      </c>
      <c r="G49" s="7" t="s">
        <v>24</v>
      </c>
      <c r="H49" s="6" t="s">
        <v>25</v>
      </c>
    </row>
    <row r="50" spans="1:14" ht="21" customHeight="1" x14ac:dyDescent="0.3">
      <c r="B50" s="4" t="s">
        <v>5</v>
      </c>
      <c r="C50" s="7"/>
      <c r="D50" s="7"/>
      <c r="E50" s="7"/>
      <c r="F50" s="7"/>
      <c r="G50" s="6"/>
      <c r="H50" s="6"/>
    </row>
    <row r="51" spans="1:14" ht="21" customHeight="1" x14ac:dyDescent="0.3">
      <c r="B51" s="4" t="s">
        <v>8</v>
      </c>
      <c r="C51" s="18">
        <v>599827</v>
      </c>
      <c r="D51" s="19">
        <v>586880</v>
      </c>
      <c r="E51" s="17">
        <v>362199</v>
      </c>
      <c r="F51" s="20">
        <f>C51-D51</f>
        <v>12947</v>
      </c>
      <c r="G51" s="20">
        <v>21</v>
      </c>
      <c r="H51" s="20">
        <f>N51</f>
        <v>211713</v>
      </c>
      <c r="L51" s="16">
        <f>E51+F51</f>
        <v>375146</v>
      </c>
      <c r="M51" s="16">
        <f>D51-L51</f>
        <v>211734</v>
      </c>
      <c r="N51" s="16">
        <f>M51-G51</f>
        <v>211713</v>
      </c>
    </row>
    <row r="52" spans="1:14" ht="21" customHeight="1" x14ac:dyDescent="0.3">
      <c r="B52" s="4" t="s">
        <v>9</v>
      </c>
      <c r="C52" s="18">
        <v>622587</v>
      </c>
      <c r="D52" s="19">
        <v>604820</v>
      </c>
      <c r="E52" s="17">
        <v>380587</v>
      </c>
      <c r="F52" s="20">
        <f t="shared" ref="F52:F56" si="1">C52-D52</f>
        <v>17767</v>
      </c>
      <c r="G52" s="20">
        <v>29</v>
      </c>
      <c r="H52" s="20">
        <f t="shared" ref="H52:H56" si="2">N52</f>
        <v>206437</v>
      </c>
      <c r="L52" s="16">
        <f t="shared" ref="L52:L56" si="3">E52+F52</f>
        <v>398354</v>
      </c>
      <c r="M52" s="16">
        <f t="shared" ref="M52:M56" si="4">D52-L52</f>
        <v>206466</v>
      </c>
      <c r="N52" s="16">
        <f t="shared" ref="N52:N56" si="5">M52-G52</f>
        <v>206437</v>
      </c>
    </row>
    <row r="53" spans="1:14" ht="21" customHeight="1" x14ac:dyDescent="0.3">
      <c r="B53" s="4" t="s">
        <v>10</v>
      </c>
      <c r="C53" s="18">
        <v>592735</v>
      </c>
      <c r="D53" s="19">
        <v>571315</v>
      </c>
      <c r="E53" s="17">
        <v>366845</v>
      </c>
      <c r="F53" s="20">
        <f t="shared" si="1"/>
        <v>21420</v>
      </c>
      <c r="G53" s="20">
        <v>26</v>
      </c>
      <c r="H53" s="20">
        <f t="shared" si="2"/>
        <v>183024</v>
      </c>
      <c r="L53" s="16">
        <f t="shared" si="3"/>
        <v>388265</v>
      </c>
      <c r="M53" s="16">
        <f t="shared" si="4"/>
        <v>183050</v>
      </c>
      <c r="N53" s="16">
        <f t="shared" si="5"/>
        <v>183024</v>
      </c>
    </row>
    <row r="54" spans="1:14" ht="21" customHeight="1" x14ac:dyDescent="0.3">
      <c r="B54" s="4" t="s">
        <v>11</v>
      </c>
      <c r="C54" s="18">
        <v>579336</v>
      </c>
      <c r="D54" s="19">
        <v>561273</v>
      </c>
      <c r="E54" s="17">
        <v>350196</v>
      </c>
      <c r="F54" s="20">
        <f t="shared" si="1"/>
        <v>18063</v>
      </c>
      <c r="G54" s="20">
        <v>27</v>
      </c>
      <c r="H54" s="20">
        <f t="shared" si="2"/>
        <v>192987</v>
      </c>
      <c r="L54" s="16">
        <f t="shared" si="3"/>
        <v>368259</v>
      </c>
      <c r="M54" s="16">
        <f t="shared" si="4"/>
        <v>193014</v>
      </c>
      <c r="N54" s="16">
        <f t="shared" si="5"/>
        <v>192987</v>
      </c>
    </row>
    <row r="55" spans="1:14" ht="21" customHeight="1" x14ac:dyDescent="0.3">
      <c r="B55" s="4" t="s">
        <v>12</v>
      </c>
      <c r="C55" s="18">
        <v>516598</v>
      </c>
      <c r="D55" s="19">
        <v>503174</v>
      </c>
      <c r="E55" s="17">
        <v>335795</v>
      </c>
      <c r="F55" s="20">
        <f t="shared" si="1"/>
        <v>13424</v>
      </c>
      <c r="G55" s="20">
        <v>21</v>
      </c>
      <c r="H55" s="20">
        <f t="shared" si="2"/>
        <v>153934</v>
      </c>
      <c r="L55" s="16">
        <f t="shared" si="3"/>
        <v>349219</v>
      </c>
      <c r="M55" s="16">
        <f t="shared" si="4"/>
        <v>153955</v>
      </c>
      <c r="N55" s="16">
        <f t="shared" si="5"/>
        <v>153934</v>
      </c>
    </row>
    <row r="56" spans="1:14" ht="21" customHeight="1" x14ac:dyDescent="0.3">
      <c r="B56" s="4" t="s">
        <v>13</v>
      </c>
      <c r="C56" s="18">
        <v>540867</v>
      </c>
      <c r="D56" s="19">
        <v>527350</v>
      </c>
      <c r="E56" s="17">
        <v>315723</v>
      </c>
      <c r="F56" s="20">
        <f t="shared" si="1"/>
        <v>13517</v>
      </c>
      <c r="G56" s="20">
        <v>24</v>
      </c>
      <c r="H56" s="20">
        <f t="shared" si="2"/>
        <v>198086</v>
      </c>
      <c r="L56" s="16">
        <f t="shared" si="3"/>
        <v>329240</v>
      </c>
      <c r="M56" s="16">
        <f t="shared" si="4"/>
        <v>198110</v>
      </c>
      <c r="N56" s="16">
        <f t="shared" si="5"/>
        <v>198086</v>
      </c>
    </row>
    <row r="57" spans="1:14" x14ac:dyDescent="0.3">
      <c r="B57" s="2"/>
      <c r="C57" s="2"/>
      <c r="D57" s="2"/>
      <c r="E57" s="2"/>
      <c r="F57" s="2"/>
    </row>
    <row r="58" spans="1:14" x14ac:dyDescent="0.3">
      <c r="B58" s="2"/>
      <c r="C58" s="2"/>
      <c r="D58" s="2"/>
      <c r="E58" s="2"/>
      <c r="F58" s="2"/>
    </row>
    <row r="59" spans="1:14" x14ac:dyDescent="0.3">
      <c r="B59" s="2"/>
      <c r="C59" s="2"/>
      <c r="D59" s="2"/>
      <c r="E59" s="2"/>
      <c r="F59" s="2"/>
    </row>
    <row r="60" spans="1:14" ht="22.5" customHeight="1" x14ac:dyDescent="0.3">
      <c r="B60" s="2" t="s">
        <v>28</v>
      </c>
      <c r="C60" s="2" t="s">
        <v>29</v>
      </c>
      <c r="D60" s="2"/>
      <c r="E60" s="2"/>
      <c r="F60" s="2"/>
    </row>
    <row r="61" spans="1:14" ht="22.5" customHeight="1" x14ac:dyDescent="0.3">
      <c r="B61" s="2" t="s">
        <v>26</v>
      </c>
      <c r="C61" s="2" t="s">
        <v>30</v>
      </c>
      <c r="D61" s="2"/>
      <c r="E61" s="2"/>
      <c r="F61" s="2"/>
    </row>
    <row r="62" spans="1:14" ht="22.5" customHeight="1" x14ac:dyDescent="0.3">
      <c r="B62" s="2" t="s">
        <v>27</v>
      </c>
      <c r="C62" s="2" t="s">
        <v>32</v>
      </c>
      <c r="D62" s="2"/>
      <c r="E62" s="2"/>
      <c r="F62" s="2"/>
    </row>
    <row r="63" spans="1:14" ht="22.5" customHeight="1" x14ac:dyDescent="0.3">
      <c r="B63" s="2" t="s">
        <v>20</v>
      </c>
      <c r="C63" s="2" t="s">
        <v>31</v>
      </c>
    </row>
    <row r="64" spans="1:14" ht="22.5" customHeight="1" x14ac:dyDescent="0.3">
      <c r="B64" s="2" t="s">
        <v>21</v>
      </c>
      <c r="C64" s="2" t="s">
        <v>35</v>
      </c>
    </row>
    <row r="65" spans="2:3" ht="22.5" customHeight="1" x14ac:dyDescent="0.3">
      <c r="B65" s="2" t="s">
        <v>23</v>
      </c>
      <c r="C65" s="2" t="s">
        <v>33</v>
      </c>
    </row>
    <row r="66" spans="2:3" ht="22.5" customHeight="1" x14ac:dyDescent="0.3">
      <c r="B66" s="2" t="s">
        <v>24</v>
      </c>
      <c r="C66" s="2" t="s">
        <v>36</v>
      </c>
    </row>
    <row r="67" spans="2:3" ht="22.5" customHeight="1" x14ac:dyDescent="0.3">
      <c r="B67" s="2" t="s">
        <v>25</v>
      </c>
      <c r="C67" s="2" t="s">
        <v>34</v>
      </c>
    </row>
  </sheetData>
  <mergeCells count="15">
    <mergeCell ref="B48:B49"/>
    <mergeCell ref="A48:A49"/>
    <mergeCell ref="G4:H4"/>
    <mergeCell ref="G5:H5"/>
    <mergeCell ref="G6:H6"/>
    <mergeCell ref="G7:H7"/>
    <mergeCell ref="G8:H8"/>
    <mergeCell ref="G9:H9"/>
    <mergeCell ref="G10:H10"/>
    <mergeCell ref="G11:H11"/>
    <mergeCell ref="C48:C49"/>
    <mergeCell ref="D48:D49"/>
    <mergeCell ref="G48:H48"/>
    <mergeCell ref="E48:F48"/>
    <mergeCell ref="B2:H2"/>
  </mergeCells>
  <phoneticPr fontId="3" type="noConversion"/>
  <pageMargins left="0.78740157480314965" right="0.70866141732283472" top="0.74803149606299213" bottom="0.74803149606299213" header="0.31496062992125984" footer="0.31496062992125984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2022년 하반기</vt:lpstr>
      <vt:lpstr>'2022년 하반기'!Print_Area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2023-05-16T02:58:35Z</cp:lastPrinted>
  <dcterms:created xsi:type="dcterms:W3CDTF">2022-11-11T00:49:14Z</dcterms:created>
  <dcterms:modified xsi:type="dcterms:W3CDTF">2023-05-16T04:16:06Z</dcterms:modified>
</cp:coreProperties>
</file>