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중요폴더\work\work-case by case\청년월세\청년월세관련-매뉴얼, 메모 등\청년월세 지원사업 관련자료-미래전략과 성기창님240408-수정적용all\"/>
    </mc:Choice>
  </mc:AlternateContent>
  <bookViews>
    <workbookView xWindow="0" yWindow="0" windowWidth="28800" windowHeight="1173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C10" i="1"/>
  <c r="D10" i="1"/>
  <c r="E10" i="1"/>
  <c r="F10" i="1"/>
  <c r="G10" i="1"/>
  <c r="H10" i="1"/>
  <c r="C11" i="1"/>
  <c r="D11" i="1"/>
  <c r="E11" i="1"/>
  <c r="F11" i="1"/>
  <c r="G11" i="1"/>
  <c r="H11" i="1"/>
  <c r="C12" i="1"/>
  <c r="D12" i="1"/>
  <c r="E12" i="1"/>
  <c r="F12" i="1"/>
  <c r="G12" i="1"/>
  <c r="H12" i="1"/>
  <c r="C13" i="1"/>
  <c r="D13" i="1"/>
  <c r="E13" i="1"/>
  <c r="F13" i="1"/>
  <c r="G13" i="1"/>
  <c r="H13" i="1"/>
  <c r="C14" i="1"/>
  <c r="D14" i="1"/>
  <c r="E14" i="1"/>
  <c r="F14" i="1"/>
  <c r="G14" i="1"/>
  <c r="H14" i="1"/>
  <c r="C15" i="1"/>
  <c r="D15" i="1"/>
  <c r="E15" i="1"/>
  <c r="F15" i="1"/>
  <c r="G15" i="1"/>
  <c r="H15" i="1"/>
  <c r="C16" i="1"/>
  <c r="D16" i="1"/>
  <c r="E16" i="1"/>
  <c r="F16" i="1"/>
  <c r="G16" i="1"/>
  <c r="H16" i="1"/>
  <c r="C17" i="1"/>
  <c r="D17" i="1"/>
  <c r="E17" i="1"/>
  <c r="F17" i="1"/>
  <c r="G17" i="1"/>
  <c r="H17" i="1"/>
  <c r="C18" i="1"/>
  <c r="D18" i="1"/>
  <c r="E18" i="1"/>
  <c r="F18" i="1"/>
  <c r="G18" i="1"/>
  <c r="H18" i="1"/>
  <c r="C3" i="1"/>
  <c r="D3" i="1"/>
  <c r="E3" i="1"/>
  <c r="F3" i="1"/>
  <c r="G3" i="1"/>
  <c r="H3" i="1"/>
  <c r="C4" i="1"/>
  <c r="D4" i="1"/>
  <c r="E4" i="1"/>
  <c r="F4" i="1"/>
  <c r="G4" i="1"/>
  <c r="H4" i="1"/>
  <c r="C5" i="1"/>
  <c r="D5" i="1"/>
  <c r="E5" i="1"/>
  <c r="F5" i="1"/>
  <c r="G5" i="1"/>
  <c r="H5" i="1"/>
  <c r="C6" i="1"/>
  <c r="D6" i="1"/>
  <c r="E6" i="1"/>
  <c r="F6" i="1"/>
  <c r="G6" i="1"/>
  <c r="H6" i="1"/>
  <c r="C7" i="1"/>
  <c r="D7" i="1"/>
  <c r="E7" i="1"/>
  <c r="F7" i="1"/>
  <c r="G7" i="1"/>
  <c r="H7" i="1"/>
  <c r="B18" i="1"/>
  <c r="B17" i="1"/>
  <c r="B16" i="1"/>
  <c r="B15" i="1"/>
  <c r="B14" i="1"/>
  <c r="B13" i="1"/>
  <c r="B12" i="1"/>
  <c r="B11" i="1"/>
  <c r="B10" i="1"/>
  <c r="B9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<sst xmlns="http://schemas.openxmlformats.org/spreadsheetml/2006/main" count="24" uniqueCount="24">
  <si>
    <t>기준중위소득  30%</t>
    <phoneticPr fontId="2" type="noConversion"/>
  </si>
  <si>
    <t>기준중위소득  40%</t>
    <phoneticPr fontId="2" type="noConversion"/>
  </si>
  <si>
    <t>기준중위소득  50%</t>
    <phoneticPr fontId="2" type="noConversion"/>
  </si>
  <si>
    <t>기준중위소득  60%</t>
    <phoneticPr fontId="2" type="noConversion"/>
  </si>
  <si>
    <t>기준중위소득  70%</t>
    <phoneticPr fontId="2" type="noConversion"/>
  </si>
  <si>
    <t>기준중위소득  100%</t>
    <phoneticPr fontId="2" type="noConversion"/>
  </si>
  <si>
    <t>기준중위소득  120%</t>
    <phoneticPr fontId="2" type="noConversion"/>
  </si>
  <si>
    <t>기준중위소득  130%</t>
    <phoneticPr fontId="2" type="noConversion"/>
  </si>
  <si>
    <t>기준중위소득 140%</t>
    <phoneticPr fontId="2" type="noConversion"/>
  </si>
  <si>
    <t>기준중위소득 150%</t>
    <phoneticPr fontId="2" type="noConversion"/>
  </si>
  <si>
    <t>기준중위소득 160%</t>
    <phoneticPr fontId="2" type="noConversion"/>
  </si>
  <si>
    <t>기준중위소득 170%</t>
    <phoneticPr fontId="2" type="noConversion"/>
  </si>
  <si>
    <t>기준중위소득 180%</t>
    <phoneticPr fontId="2" type="noConversion"/>
  </si>
  <si>
    <t>기준중위소득 190%</t>
    <phoneticPr fontId="2" type="noConversion"/>
  </si>
  <si>
    <t>기준중위소득 200%</t>
    <phoneticPr fontId="2" type="noConversion"/>
  </si>
  <si>
    <t>기준중위소득 300%</t>
    <phoneticPr fontId="2" type="noConversion"/>
  </si>
  <si>
    <t>1인가구</t>
    <phoneticPr fontId="2" type="noConversion"/>
  </si>
  <si>
    <t>2인가구</t>
  </si>
  <si>
    <t>3인가구</t>
  </si>
  <si>
    <t>4인가구</t>
  </si>
  <si>
    <t>5인가구</t>
  </si>
  <si>
    <t>6인가구</t>
  </si>
  <si>
    <t>7인가구</t>
  </si>
  <si>
    <t>&lt;2024년 기준중위소득 계산표&gt;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</si>
</sst>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;[Red]\-#,##0\ 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176" fontId="4" fillId="0" borderId="1" xfId="1" applyNumberFormat="1" applyFont="1" applyBorder="1">
      <alignment vertical="center"/>
    </xf>
    <xf numFmtId="176" fontId="5" fillId="2" borderId="1" xfId="1" applyNumberFormat="1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4" fillId="0" borderId="1" xfId="1" applyNumberFormat="1" applyFont="1" applyFill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Normal="100" workbookViewId="0">
      <selection activeCell="A6" sqref="A6"/>
    </sheetView>
  </sheetViews>
  <sheetFormatPr defaultRowHeight="16.5" x14ac:dyDescent="0.3"/>
  <cols>
    <col min="1" max="1" width="21.5" style="6" bestFit="1" customWidth="1"/>
    <col min="2" max="2" width="12.5" customWidth="1"/>
    <col min="3" max="8" width="12.75" bestFit="1" customWidth="1"/>
  </cols>
  <sheetData>
    <row r="1" spans="1:8" ht="35.25" customHeight="1" x14ac:dyDescent="0.3">
      <c r="A1" s="10" t="s">
        <v>23</v>
      </c>
      <c r="B1" s="11"/>
      <c r="C1" s="11"/>
      <c r="D1" s="11"/>
      <c r="E1" s="11"/>
      <c r="F1" s="11"/>
      <c r="G1" s="11"/>
      <c r="H1" s="12"/>
    </row>
    <row r="2" spans="1:8" ht="30" customHeight="1" x14ac:dyDescent="0.3">
      <c r="A2" s="4"/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</row>
    <row r="3" spans="1:8" ht="30" customHeight="1" x14ac:dyDescent="0.3">
      <c r="A3" s="4" t="s">
        <v>0</v>
      </c>
      <c r="B3" s="2">
        <f>B8*30%</f>
        <v>668533.5</v>
      </c>
      <c r="C3" s="2">
        <f t="shared" ref="C3:H3" si="0">C8*30%</f>
        <v>1104782.7</v>
      </c>
      <c r="D3" s="2">
        <f t="shared" si="0"/>
        <v>1414397.0999999999</v>
      </c>
      <c r="E3" s="2">
        <f t="shared" si="0"/>
        <v>1718973.9</v>
      </c>
      <c r="F3" s="2">
        <f t="shared" si="0"/>
        <v>2008720.5</v>
      </c>
      <c r="G3" s="2">
        <f t="shared" si="0"/>
        <v>2285510.6999999997</v>
      </c>
      <c r="H3" s="2">
        <f t="shared" si="0"/>
        <v>2554498.1999999997</v>
      </c>
    </row>
    <row r="4" spans="1:8" ht="30" customHeight="1" x14ac:dyDescent="0.3">
      <c r="A4" s="4" t="s">
        <v>1</v>
      </c>
      <c r="B4" s="2">
        <f>B8*40%</f>
        <v>891378</v>
      </c>
      <c r="C4" s="2">
        <f t="shared" ref="C4:H4" si="1">C8*40%</f>
        <v>1473043.6</v>
      </c>
      <c r="D4" s="2">
        <f t="shared" si="1"/>
        <v>1885862.8</v>
      </c>
      <c r="E4" s="2">
        <f t="shared" si="1"/>
        <v>2291965.2000000002</v>
      </c>
      <c r="F4" s="2">
        <f t="shared" si="1"/>
        <v>2678294</v>
      </c>
      <c r="G4" s="2">
        <f t="shared" si="1"/>
        <v>3047347.6</v>
      </c>
      <c r="H4" s="2">
        <f t="shared" si="1"/>
        <v>3405997.6</v>
      </c>
    </row>
    <row r="5" spans="1:8" ht="30" customHeight="1" x14ac:dyDescent="0.3">
      <c r="A5" s="9" t="s">
        <v>2</v>
      </c>
      <c r="B5" s="8">
        <f>B8*50%</f>
        <v>1114222.5</v>
      </c>
      <c r="C5" s="8">
        <f t="shared" ref="C5:H5" si="2">C8*50%</f>
        <v>1841304.5</v>
      </c>
      <c r="D5" s="8">
        <f t="shared" si="2"/>
        <v>2357328.5</v>
      </c>
      <c r="E5" s="8">
        <f t="shared" si="2"/>
        <v>2864956.5</v>
      </c>
      <c r="F5" s="8">
        <f t="shared" si="2"/>
        <v>3347867.5</v>
      </c>
      <c r="G5" s="8">
        <f t="shared" si="2"/>
        <v>3809184.5</v>
      </c>
      <c r="H5" s="8">
        <f t="shared" si="2"/>
        <v>4257497</v>
      </c>
    </row>
    <row r="6" spans="1:8" ht="30" customHeight="1" x14ac:dyDescent="0.3">
      <c r="A6" s="7" t="s">
        <v>3</v>
      </c>
      <c r="B6" s="3">
        <f>B8*60%</f>
        <v>1337067</v>
      </c>
      <c r="C6" s="3">
        <f t="shared" ref="C6:H6" si="3">C8*60%</f>
        <v>2209565.4</v>
      </c>
      <c r="D6" s="3">
        <f t="shared" si="3"/>
        <v>2828794.1999999997</v>
      </c>
      <c r="E6" s="3">
        <f t="shared" si="3"/>
        <v>3437947.8</v>
      </c>
      <c r="F6" s="3">
        <f t="shared" si="3"/>
        <v>4017441</v>
      </c>
      <c r="G6" s="3">
        <f t="shared" si="3"/>
        <v>4571021.3999999994</v>
      </c>
      <c r="H6" s="3">
        <f t="shared" si="3"/>
        <v>5108996.3999999994</v>
      </c>
    </row>
    <row r="7" spans="1:8" ht="30" customHeight="1" x14ac:dyDescent="0.3">
      <c r="A7" s="4" t="s">
        <v>4</v>
      </c>
      <c r="B7" s="2">
        <f>B8*70%</f>
        <v>1559911.5</v>
      </c>
      <c r="C7" s="2">
        <f t="shared" ref="C7:H7" si="4">C8*70%</f>
        <v>2577826.2999999998</v>
      </c>
      <c r="D7" s="2">
        <f t="shared" si="4"/>
        <v>3300259.9</v>
      </c>
      <c r="E7" s="2">
        <f t="shared" si="4"/>
        <v>4010939.0999999996</v>
      </c>
      <c r="F7" s="2">
        <f t="shared" si="4"/>
        <v>4687014.5</v>
      </c>
      <c r="G7" s="2">
        <f t="shared" si="4"/>
        <v>5332858.3</v>
      </c>
      <c r="H7" s="2">
        <f t="shared" si="4"/>
        <v>5960495.7999999998</v>
      </c>
    </row>
    <row r="8" spans="1:8" ht="30" customHeight="1" x14ac:dyDescent="0.3">
      <c r="A8" s="7" t="s">
        <v>5</v>
      </c>
      <c r="B8" s="3">
        <v>2228445</v>
      </c>
      <c r="C8" s="3">
        <v>3682609</v>
      </c>
      <c r="D8" s="3">
        <v>4714657</v>
      </c>
      <c r="E8" s="3">
        <v>5729913</v>
      </c>
      <c r="F8" s="3">
        <v>6695735</v>
      </c>
      <c r="G8" s="3">
        <v>7618369</v>
      </c>
      <c r="H8" s="3">
        <v>8514994</v>
      </c>
    </row>
    <row r="9" spans="1:8" ht="30" customHeight="1" x14ac:dyDescent="0.3">
      <c r="A9" s="4" t="s">
        <v>6</v>
      </c>
      <c r="B9" s="2">
        <f>B8*120%</f>
        <v>2674134</v>
      </c>
      <c r="C9" s="2">
        <f t="shared" ref="C9:H9" si="5">C8*120%</f>
        <v>4419130.8</v>
      </c>
      <c r="D9" s="2">
        <f t="shared" si="5"/>
        <v>5657588.3999999994</v>
      </c>
      <c r="E9" s="2">
        <f t="shared" si="5"/>
        <v>6875895.5999999996</v>
      </c>
      <c r="F9" s="2">
        <f t="shared" si="5"/>
        <v>8034882</v>
      </c>
      <c r="G9" s="2">
        <f t="shared" si="5"/>
        <v>9142042.7999999989</v>
      </c>
      <c r="H9" s="2">
        <f t="shared" si="5"/>
        <v>10217992.799999999</v>
      </c>
    </row>
    <row r="10" spans="1:8" ht="30" customHeight="1" x14ac:dyDescent="0.3">
      <c r="A10" s="4" t="s">
        <v>7</v>
      </c>
      <c r="B10" s="2">
        <f>B8*130%</f>
        <v>2896978.5</v>
      </c>
      <c r="C10" s="2">
        <f t="shared" ref="C10:H10" si="6">C8*130%</f>
        <v>4787391.7</v>
      </c>
      <c r="D10" s="2">
        <f t="shared" si="6"/>
        <v>6129054.1000000006</v>
      </c>
      <c r="E10" s="2">
        <f t="shared" si="6"/>
        <v>7448886.9000000004</v>
      </c>
      <c r="F10" s="2">
        <f t="shared" si="6"/>
        <v>8704455.5</v>
      </c>
      <c r="G10" s="2">
        <f t="shared" si="6"/>
        <v>9903879.7000000011</v>
      </c>
      <c r="H10" s="2">
        <f t="shared" si="6"/>
        <v>11069492.200000001</v>
      </c>
    </row>
    <row r="11" spans="1:8" ht="30" customHeight="1" x14ac:dyDescent="0.3">
      <c r="A11" s="4" t="s">
        <v>8</v>
      </c>
      <c r="B11" s="2">
        <f>B8*140%</f>
        <v>3119823</v>
      </c>
      <c r="C11" s="2">
        <f t="shared" ref="C11:H11" si="7">C8*140%</f>
        <v>5155652.5999999996</v>
      </c>
      <c r="D11" s="2">
        <f t="shared" si="7"/>
        <v>6600519.7999999998</v>
      </c>
      <c r="E11" s="2">
        <f t="shared" si="7"/>
        <v>8021878.1999999993</v>
      </c>
      <c r="F11" s="2">
        <f t="shared" si="7"/>
        <v>9374029</v>
      </c>
      <c r="G11" s="2">
        <f t="shared" si="7"/>
        <v>10665716.6</v>
      </c>
      <c r="H11" s="2">
        <f t="shared" si="7"/>
        <v>11920991.6</v>
      </c>
    </row>
    <row r="12" spans="1:8" ht="30" customHeight="1" x14ac:dyDescent="0.3">
      <c r="A12" s="4" t="s">
        <v>9</v>
      </c>
      <c r="B12" s="2">
        <f>B8*150%</f>
        <v>3342667.5</v>
      </c>
      <c r="C12" s="2">
        <f t="shared" ref="C12:H12" si="8">C8*150%</f>
        <v>5523913.5</v>
      </c>
      <c r="D12" s="2">
        <f t="shared" si="8"/>
        <v>7071985.5</v>
      </c>
      <c r="E12" s="2">
        <f t="shared" si="8"/>
        <v>8594869.5</v>
      </c>
      <c r="F12" s="2">
        <f t="shared" si="8"/>
        <v>10043602.5</v>
      </c>
      <c r="G12" s="2">
        <f t="shared" si="8"/>
        <v>11427553.5</v>
      </c>
      <c r="H12" s="2">
        <f t="shared" si="8"/>
        <v>12772491</v>
      </c>
    </row>
    <row r="13" spans="1:8" ht="30" customHeight="1" x14ac:dyDescent="0.3">
      <c r="A13" s="4" t="s">
        <v>10</v>
      </c>
      <c r="B13" s="2">
        <f>B8*160%</f>
        <v>3565512</v>
      </c>
      <c r="C13" s="2">
        <f t="shared" ref="C13:H13" si="9">C8*160%</f>
        <v>5892174.4000000004</v>
      </c>
      <c r="D13" s="2">
        <f t="shared" si="9"/>
        <v>7543451.2000000002</v>
      </c>
      <c r="E13" s="2">
        <f t="shared" si="9"/>
        <v>9167860.8000000007</v>
      </c>
      <c r="F13" s="2">
        <f t="shared" si="9"/>
        <v>10713176</v>
      </c>
      <c r="G13" s="2">
        <f t="shared" si="9"/>
        <v>12189390.4</v>
      </c>
      <c r="H13" s="2">
        <f t="shared" si="9"/>
        <v>13623990.4</v>
      </c>
    </row>
    <row r="14" spans="1:8" ht="30" customHeight="1" x14ac:dyDescent="0.3">
      <c r="A14" s="4" t="s">
        <v>11</v>
      </c>
      <c r="B14" s="2">
        <f>B8*170%</f>
        <v>3788356.5</v>
      </c>
      <c r="C14" s="2">
        <f t="shared" ref="C14:H14" si="10">C8*170%</f>
        <v>6260435.2999999998</v>
      </c>
      <c r="D14" s="2">
        <f t="shared" si="10"/>
        <v>8014916.8999999994</v>
      </c>
      <c r="E14" s="2">
        <f t="shared" si="10"/>
        <v>9740852.0999999996</v>
      </c>
      <c r="F14" s="2">
        <f t="shared" si="10"/>
        <v>11382749.5</v>
      </c>
      <c r="G14" s="2">
        <f t="shared" si="10"/>
        <v>12951227.299999999</v>
      </c>
      <c r="H14" s="2">
        <f t="shared" si="10"/>
        <v>14475489.799999999</v>
      </c>
    </row>
    <row r="15" spans="1:8" ht="30" customHeight="1" x14ac:dyDescent="0.3">
      <c r="A15" s="4" t="s">
        <v>12</v>
      </c>
      <c r="B15" s="2">
        <f>B8*180%</f>
        <v>4011201</v>
      </c>
      <c r="C15" s="2">
        <f t="shared" ref="C15:H15" si="11">C8*180%</f>
        <v>6628696.2000000002</v>
      </c>
      <c r="D15" s="2">
        <f t="shared" si="11"/>
        <v>8486382.5999999996</v>
      </c>
      <c r="E15" s="2">
        <f t="shared" si="11"/>
        <v>10313843.4</v>
      </c>
      <c r="F15" s="2">
        <f t="shared" si="11"/>
        <v>12052323</v>
      </c>
      <c r="G15" s="2">
        <f t="shared" si="11"/>
        <v>13713064.200000001</v>
      </c>
      <c r="H15" s="2">
        <f t="shared" si="11"/>
        <v>15326989.200000001</v>
      </c>
    </row>
    <row r="16" spans="1:8" ht="30" customHeight="1" x14ac:dyDescent="0.3">
      <c r="A16" s="4" t="s">
        <v>13</v>
      </c>
      <c r="B16" s="2">
        <f>B8*190%</f>
        <v>4234045.5</v>
      </c>
      <c r="C16" s="2">
        <f t="shared" ref="C16:H16" si="12">C8*190%</f>
        <v>6996957.0999999996</v>
      </c>
      <c r="D16" s="2">
        <f t="shared" si="12"/>
        <v>8957848.2999999989</v>
      </c>
      <c r="E16" s="2">
        <f t="shared" si="12"/>
        <v>10886834.699999999</v>
      </c>
      <c r="F16" s="2">
        <f t="shared" si="12"/>
        <v>12721896.5</v>
      </c>
      <c r="G16" s="2">
        <f t="shared" si="12"/>
        <v>14474901.1</v>
      </c>
      <c r="H16" s="2">
        <f t="shared" si="12"/>
        <v>16178488.6</v>
      </c>
    </row>
    <row r="17" spans="1:8" ht="30" customHeight="1" x14ac:dyDescent="0.3">
      <c r="A17" s="4" t="s">
        <v>14</v>
      </c>
      <c r="B17" s="2">
        <f>B8*200%</f>
        <v>4456890</v>
      </c>
      <c r="C17" s="2">
        <f t="shared" ref="C17:H17" si="13">C8*200%</f>
        <v>7365218</v>
      </c>
      <c r="D17" s="2">
        <f t="shared" si="13"/>
        <v>9429314</v>
      </c>
      <c r="E17" s="2">
        <f t="shared" si="13"/>
        <v>11459826</v>
      </c>
      <c r="F17" s="2">
        <f t="shared" si="13"/>
        <v>13391470</v>
      </c>
      <c r="G17" s="2">
        <f t="shared" si="13"/>
        <v>15236738</v>
      </c>
      <c r="H17" s="2">
        <f t="shared" si="13"/>
        <v>17029988</v>
      </c>
    </row>
    <row r="18" spans="1:8" ht="30" customHeight="1" x14ac:dyDescent="0.3">
      <c r="A18" s="4" t="s">
        <v>15</v>
      </c>
      <c r="B18" s="2">
        <f>B8*300%</f>
        <v>6685335</v>
      </c>
      <c r="C18" s="2">
        <f t="shared" ref="C18:H18" si="14">C8*300%</f>
        <v>11047827</v>
      </c>
      <c r="D18" s="2">
        <f t="shared" si="14"/>
        <v>14143971</v>
      </c>
      <c r="E18" s="2">
        <f t="shared" si="14"/>
        <v>17189739</v>
      </c>
      <c r="F18" s="2">
        <f t="shared" si="14"/>
        <v>20087205</v>
      </c>
      <c r="G18" s="2">
        <f t="shared" si="14"/>
        <v>22855107</v>
      </c>
      <c r="H18" s="2">
        <f t="shared" si="14"/>
        <v>25544982</v>
      </c>
    </row>
    <row r="19" spans="1:8" ht="30" customHeight="1" x14ac:dyDescent="0.3">
      <c r="A19" s="5"/>
      <c r="B19" s="1"/>
      <c r="C19" s="1"/>
      <c r="D19" s="1"/>
      <c r="E19" s="1"/>
      <c r="F19" s="1"/>
      <c r="G19" s="1"/>
      <c r="H19" s="1"/>
    </row>
  </sheetData>
  <mergeCells count="1">
    <mergeCell ref="A1:H1"/>
  </mergeCells>
  <phoneticPr fontId="2" type="noConversion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2024-04-11T05:24:29Z</cp:lastPrinted>
  <dcterms:created xsi:type="dcterms:W3CDTF">2024-01-05T02:23:52Z</dcterms:created>
  <dcterms:modified xsi:type="dcterms:W3CDTF">2024-04-11T05:24:36Z</dcterms:modified>
</cp:coreProperties>
</file>