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업무\0. 김민석\4. 2023년\농림사업\수요조사\"/>
    </mc:Choice>
  </mc:AlternateContent>
  <bookViews>
    <workbookView xWindow="240" yWindow="30" windowWidth="19440" windowHeight="10020" tabRatio="793"/>
  </bookViews>
  <sheets>
    <sheet name="유의사항(공통)" sheetId="8" r:id="rId1"/>
    <sheet name="사업별 요령" sheetId="9" state="hidden" r:id="rId2"/>
    <sheet name="1.가공장비" sheetId="6" r:id="rId3"/>
    <sheet name="2.포장재" sheetId="7" r:id="rId4"/>
    <sheet name="사업요령(저장, 생산, 비료)" sheetId="17" r:id="rId5"/>
    <sheet name="3.저장건조시설" sheetId="28" r:id="rId6"/>
    <sheet name="4.생산단지(소액)" sheetId="23" r:id="rId7"/>
    <sheet name="5.생산기반조성" sheetId="24" r:id="rId8"/>
    <sheet name="6.비료" sheetId="25" r:id="rId9"/>
    <sheet name="7.유통기반" sheetId="14" r:id="rId10"/>
    <sheet name="8.백두대간" sheetId="16" r:id="rId11"/>
  </sheets>
  <definedNames>
    <definedName name="_xlnm._FilterDatabase" localSheetId="2" hidden="1">'1.가공장비'!$A$4:$P$4</definedName>
    <definedName name="_xlnm._FilterDatabase" localSheetId="3" hidden="1">'2.포장재'!$A$4:$P$4</definedName>
    <definedName name="_xlnm._FilterDatabase" localSheetId="5" hidden="1">'3.저장건조시설'!$A$4:$Z$4</definedName>
    <definedName name="_xlnm._FilterDatabase" localSheetId="6" hidden="1">'4.생산단지(소액)'!$A$4:$Y$4</definedName>
    <definedName name="_xlnm._FilterDatabase" localSheetId="7" hidden="1">'5.생산기반조성'!$A$4:$R$4</definedName>
    <definedName name="_xlnm._FilterDatabase" localSheetId="8" hidden="1">'6.비료'!$A$4:$R$4</definedName>
    <definedName name="_xlnm._FilterDatabase" localSheetId="9" hidden="1">'7.유통기반'!$A$4:$Q$4</definedName>
    <definedName name="_xlnm.Print_Area" localSheetId="2">'1.가공장비'!$A$1:$P$35</definedName>
    <definedName name="_xlnm.Print_Area" localSheetId="3">'2.포장재'!$A$1:$P$39</definedName>
    <definedName name="_xlnm.Print_Area" localSheetId="5">'3.저장건조시설'!$A$1:$Z$26</definedName>
    <definedName name="_xlnm.Print_Area" localSheetId="6">'4.생산단지(소액)'!$A$1:$Y$56</definedName>
    <definedName name="_xlnm.Print_Area" localSheetId="7">'5.생산기반조성'!$A$1:$R$20</definedName>
    <definedName name="_xlnm.Print_Area" localSheetId="8">'6.비료'!$A$1:$R$28</definedName>
    <definedName name="_xlnm.Print_Area" localSheetId="9">'7.유통기반'!$A$1:$Q$30</definedName>
    <definedName name="_xlnm.Print_Area" localSheetId="10">'8.백두대간'!$A$1:$Q$34</definedName>
    <definedName name="_xlnm.Print_Area" localSheetId="1">'사업별 요령'!$A$1:$L$88</definedName>
    <definedName name="_xlnm.Print_Area" localSheetId="4">'사업요령(저장, 생산, 비료)'!$A$1:$L$88</definedName>
    <definedName name="_xlnm.Print_Area" localSheetId="0">'유의사항(공통)'!$A$1:$K$18</definedName>
  </definedNames>
  <calcPr calcId="162913"/>
</workbook>
</file>

<file path=xl/calcChain.xml><?xml version="1.0" encoding="utf-8"?>
<calcChain xmlns="http://schemas.openxmlformats.org/spreadsheetml/2006/main">
  <c r="U19" i="28" l="1"/>
  <c r="W19" i="28" s="1"/>
  <c r="W18" i="28"/>
  <c r="V18" i="28"/>
  <c r="U18" i="28"/>
  <c r="W17" i="28"/>
  <c r="V17" i="28"/>
  <c r="W16" i="28"/>
  <c r="V16" i="28"/>
  <c r="W15" i="28"/>
  <c r="V15" i="28"/>
  <c r="U15" i="28"/>
  <c r="U14" i="28"/>
  <c r="W14" i="28" s="1"/>
  <c r="U13" i="28"/>
  <c r="W13" i="28" s="1"/>
  <c r="W12" i="28"/>
  <c r="V12" i="28"/>
  <c r="U12" i="28"/>
  <c r="W11" i="28"/>
  <c r="V11" i="28"/>
  <c r="U11" i="28"/>
  <c r="U10" i="28"/>
  <c r="V10" i="28" s="1"/>
  <c r="U9" i="28"/>
  <c r="W9" i="28" s="1"/>
  <c r="W8" i="28"/>
  <c r="V8" i="28"/>
  <c r="U8" i="28"/>
  <c r="W7" i="28"/>
  <c r="V7" i="28"/>
  <c r="U7" i="28"/>
  <c r="U6" i="28"/>
  <c r="V6" i="28" s="1"/>
  <c r="I5" i="28"/>
  <c r="F5" i="28"/>
  <c r="E5" i="28"/>
  <c r="V14" i="28" l="1"/>
  <c r="W6" i="28"/>
  <c r="W5" i="28" s="1"/>
  <c r="V9" i="28"/>
  <c r="V5" i="28" s="1"/>
  <c r="W10" i="28"/>
  <c r="V13" i="28"/>
  <c r="V19" i="28"/>
  <c r="U5" i="28"/>
  <c r="S18" i="23" l="1"/>
  <c r="R19" i="23" l="1"/>
  <c r="S19" i="23" s="1"/>
  <c r="R20" i="23"/>
  <c r="R23" i="23"/>
  <c r="S23" i="23" s="1"/>
  <c r="R24" i="23"/>
  <c r="T24" i="23" s="1"/>
  <c r="N10" i="24"/>
  <c r="O10" i="24" s="1"/>
  <c r="N11" i="24"/>
  <c r="P11" i="24" s="1"/>
  <c r="R26" i="23"/>
  <c r="T26" i="23" s="1"/>
  <c r="R17" i="23"/>
  <c r="T17" i="23" s="1"/>
  <c r="R18" i="23"/>
  <c r="T18" i="23" s="1"/>
  <c r="T20" i="23"/>
  <c r="R21" i="23"/>
  <c r="S21" i="23" s="1"/>
  <c r="T21" i="23"/>
  <c r="R22" i="23"/>
  <c r="T22" i="23" s="1"/>
  <c r="S22" i="23"/>
  <c r="R25" i="23"/>
  <c r="S25" i="23" s="1"/>
  <c r="T19" i="23" l="1"/>
  <c r="S24" i="23"/>
  <c r="T23" i="23"/>
  <c r="P10" i="24"/>
  <c r="O11" i="24"/>
  <c r="S26" i="23"/>
  <c r="T25" i="23"/>
  <c r="S20" i="23"/>
  <c r="S17" i="23"/>
  <c r="P16" i="25" l="1"/>
  <c r="O16" i="25"/>
  <c r="L16" i="25"/>
  <c r="P15" i="25"/>
  <c r="P14" i="25" s="1"/>
  <c r="O15" i="25"/>
  <c r="L15" i="25"/>
  <c r="O14" i="25"/>
  <c r="L14" i="25"/>
  <c r="K14" i="25"/>
  <c r="J14" i="25"/>
  <c r="P13" i="25"/>
  <c r="O13" i="25"/>
  <c r="L13" i="25"/>
  <c r="O12" i="25"/>
  <c r="P12" i="25" s="1"/>
  <c r="L12" i="25"/>
  <c r="L11" i="25"/>
  <c r="O11" i="25" s="1"/>
  <c r="K10" i="25"/>
  <c r="J10" i="25"/>
  <c r="L9" i="25"/>
  <c r="L6" i="25" s="1"/>
  <c r="P8" i="25"/>
  <c r="O8" i="25"/>
  <c r="L8" i="25"/>
  <c r="P7" i="25"/>
  <c r="O7" i="25"/>
  <c r="L7" i="25"/>
  <c r="K6" i="25"/>
  <c r="K5" i="25" s="1"/>
  <c r="J6" i="25"/>
  <c r="F5" i="25"/>
  <c r="E5" i="25"/>
  <c r="P9" i="24"/>
  <c r="O9" i="24"/>
  <c r="N9" i="24"/>
  <c r="N8" i="24"/>
  <c r="P8" i="24" s="1"/>
  <c r="N7" i="24"/>
  <c r="P7" i="24" s="1"/>
  <c r="P5" i="24" s="1"/>
  <c r="P6" i="24"/>
  <c r="O6" i="24"/>
  <c r="N6" i="24"/>
  <c r="J5" i="24"/>
  <c r="I5" i="24"/>
  <c r="F5" i="24"/>
  <c r="E5" i="24"/>
  <c r="R16" i="23"/>
  <c r="S16" i="23" s="1"/>
  <c r="R13" i="23"/>
  <c r="T13" i="23" s="1"/>
  <c r="R12" i="23"/>
  <c r="S12" i="23" s="1"/>
  <c r="R9" i="23"/>
  <c r="T9" i="23" s="1"/>
  <c r="R7" i="23"/>
  <c r="T7" i="23" s="1"/>
  <c r="R6" i="23"/>
  <c r="S6" i="23" s="1"/>
  <c r="I5" i="23"/>
  <c r="F5" i="23"/>
  <c r="E5" i="23"/>
  <c r="O8" i="24" l="1"/>
  <c r="S9" i="23"/>
  <c r="J5" i="25"/>
  <c r="T6" i="23"/>
  <c r="S13" i="23"/>
  <c r="T16" i="23"/>
  <c r="T12" i="23"/>
  <c r="P11" i="25"/>
  <c r="P10" i="25" s="1"/>
  <c r="O10" i="25"/>
  <c r="L5" i="25"/>
  <c r="S7" i="23"/>
  <c r="O7" i="24"/>
  <c r="O9" i="25"/>
  <c r="L10" i="25"/>
  <c r="R5" i="23"/>
  <c r="N5" i="24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7" i="7"/>
  <c r="M8" i="7"/>
  <c r="M9" i="7"/>
  <c r="M10" i="7"/>
  <c r="M11" i="7"/>
  <c r="M12" i="7"/>
  <c r="M13" i="7"/>
  <c r="M6" i="7"/>
  <c r="T5" i="23" l="1"/>
  <c r="S5" i="23"/>
  <c r="O5" i="24"/>
  <c r="P9" i="25"/>
  <c r="P6" i="25" s="1"/>
  <c r="P5" i="25" s="1"/>
  <c r="O6" i="25"/>
  <c r="O5" i="25" s="1"/>
  <c r="J5" i="7"/>
  <c r="O24" i="7"/>
  <c r="O9" i="7"/>
  <c r="N24" i="7" l="1"/>
  <c r="N9" i="7"/>
  <c r="N20" i="16" l="1"/>
  <c r="P20" i="16" s="1"/>
  <c r="P19" i="16"/>
  <c r="N19" i="16"/>
  <c r="O19" i="16" s="1"/>
  <c r="P18" i="16"/>
  <c r="O18" i="16"/>
  <c r="N18" i="16"/>
  <c r="N17" i="16"/>
  <c r="P17" i="16" s="1"/>
  <c r="N16" i="16"/>
  <c r="P16" i="16" s="1"/>
  <c r="P15" i="16"/>
  <c r="N15" i="16"/>
  <c r="O15" i="16" s="1"/>
  <c r="P14" i="16"/>
  <c r="O14" i="16"/>
  <c r="N14" i="16"/>
  <c r="N13" i="16"/>
  <c r="P13" i="16" s="1"/>
  <c r="N12" i="16"/>
  <c r="P12" i="16" s="1"/>
  <c r="P11" i="16"/>
  <c r="N11" i="16"/>
  <c r="O11" i="16" s="1"/>
  <c r="P10" i="16"/>
  <c r="O10" i="16"/>
  <c r="N10" i="16"/>
  <c r="N9" i="16"/>
  <c r="P9" i="16" s="1"/>
  <c r="N8" i="16"/>
  <c r="P8" i="16" s="1"/>
  <c r="P7" i="16"/>
  <c r="N7" i="16"/>
  <c r="O7" i="16" s="1"/>
  <c r="P6" i="16"/>
  <c r="O6" i="16"/>
  <c r="N6" i="16"/>
  <c r="N5" i="16"/>
  <c r="J5" i="16"/>
  <c r="I5" i="16"/>
  <c r="F5" i="16"/>
  <c r="E5" i="16"/>
  <c r="N20" i="14"/>
  <c r="P20" i="14" s="1"/>
  <c r="P19" i="14"/>
  <c r="N19" i="14"/>
  <c r="O19" i="14" s="1"/>
  <c r="P18" i="14"/>
  <c r="O18" i="14"/>
  <c r="N18" i="14"/>
  <c r="N17" i="14"/>
  <c r="P17" i="14" s="1"/>
  <c r="N16" i="14"/>
  <c r="P16" i="14" s="1"/>
  <c r="P15" i="14"/>
  <c r="N15" i="14"/>
  <c r="O15" i="14" s="1"/>
  <c r="P14" i="14"/>
  <c r="O14" i="14"/>
  <c r="N14" i="14"/>
  <c r="N13" i="14"/>
  <c r="P13" i="14" s="1"/>
  <c r="N12" i="14"/>
  <c r="P12" i="14" s="1"/>
  <c r="P11" i="14"/>
  <c r="N11" i="14"/>
  <c r="O11" i="14" s="1"/>
  <c r="P10" i="14"/>
  <c r="O10" i="14"/>
  <c r="N10" i="14"/>
  <c r="N9" i="14"/>
  <c r="P9" i="14" s="1"/>
  <c r="N8" i="14"/>
  <c r="P8" i="14" s="1"/>
  <c r="P7" i="14"/>
  <c r="N7" i="14"/>
  <c r="O7" i="14" s="1"/>
  <c r="P6" i="14"/>
  <c r="O6" i="14"/>
  <c r="N6" i="14"/>
  <c r="N5" i="14"/>
  <c r="K5" i="14"/>
  <c r="I5" i="14"/>
  <c r="F5" i="14"/>
  <c r="E5" i="14"/>
  <c r="O5" i="16" l="1"/>
  <c r="P5" i="14"/>
  <c r="P5" i="16"/>
  <c r="O9" i="14"/>
  <c r="O13" i="14"/>
  <c r="O17" i="14"/>
  <c r="O9" i="16"/>
  <c r="O13" i="16"/>
  <c r="O17" i="16"/>
  <c r="O8" i="14"/>
  <c r="O5" i="14" s="1"/>
  <c r="O12" i="14"/>
  <c r="O16" i="14"/>
  <c r="O20" i="14"/>
  <c r="O8" i="16"/>
  <c r="O12" i="16"/>
  <c r="O16" i="16"/>
  <c r="O20" i="16"/>
  <c r="O26" i="7" l="1"/>
  <c r="O25" i="7"/>
  <c r="N23" i="7"/>
  <c r="O22" i="7"/>
  <c r="O21" i="7"/>
  <c r="O20" i="7"/>
  <c r="O19" i="7"/>
  <c r="O18" i="7"/>
  <c r="O17" i="7"/>
  <c r="O16" i="7"/>
  <c r="O15" i="7"/>
  <c r="O14" i="7"/>
  <c r="O13" i="7"/>
  <c r="N12" i="7"/>
  <c r="O11" i="7"/>
  <c r="O10" i="7"/>
  <c r="O8" i="7"/>
  <c r="O7" i="7"/>
  <c r="N6" i="7"/>
  <c r="K5" i="7"/>
  <c r="F5" i="7"/>
  <c r="E5" i="7"/>
  <c r="M24" i="6"/>
  <c r="O24" i="6" s="1"/>
  <c r="M22" i="6"/>
  <c r="O22" i="6" s="1"/>
  <c r="M21" i="6"/>
  <c r="N21" i="6" s="1"/>
  <c r="M23" i="6"/>
  <c r="O23" i="6" s="1"/>
  <c r="M25" i="6"/>
  <c r="O25" i="6" s="1"/>
  <c r="N11" i="7" l="1"/>
  <c r="N19" i="7"/>
  <c r="N24" i="6"/>
  <c r="O23" i="7"/>
  <c r="O12" i="7"/>
  <c r="N18" i="7"/>
  <c r="N16" i="7"/>
  <c r="N25" i="7"/>
  <c r="O21" i="6"/>
  <c r="M5" i="7"/>
  <c r="N15" i="7"/>
  <c r="N20" i="7"/>
  <c r="N22" i="7"/>
  <c r="N14" i="7"/>
  <c r="N7" i="7"/>
  <c r="N8" i="7"/>
  <c r="N10" i="7"/>
  <c r="O6" i="7"/>
  <c r="N13" i="7"/>
  <c r="N17" i="7"/>
  <c r="N21" i="7"/>
  <c r="N26" i="7"/>
  <c r="N22" i="6"/>
  <c r="N23" i="6"/>
  <c r="N25" i="6"/>
  <c r="K5" i="6"/>
  <c r="J5" i="6"/>
  <c r="F5" i="6"/>
  <c r="E5" i="6"/>
  <c r="M20" i="6"/>
  <c r="N20" i="6" s="1"/>
  <c r="M19" i="6"/>
  <c r="O19" i="6" s="1"/>
  <c r="M18" i="6"/>
  <c r="O18" i="6" s="1"/>
  <c r="M17" i="6"/>
  <c r="O17" i="6" s="1"/>
  <c r="M16" i="6"/>
  <c r="N16" i="6" s="1"/>
  <c r="M15" i="6"/>
  <c r="O15" i="6" s="1"/>
  <c r="M14" i="6"/>
  <c r="O14" i="6" s="1"/>
  <c r="M13" i="6"/>
  <c r="O13" i="6" s="1"/>
  <c r="M12" i="6"/>
  <c r="N12" i="6" s="1"/>
  <c r="M11" i="6"/>
  <c r="O11" i="6" s="1"/>
  <c r="M10" i="6"/>
  <c r="O10" i="6" s="1"/>
  <c r="M9" i="6"/>
  <c r="O9" i="6" s="1"/>
  <c r="M8" i="6"/>
  <c r="N8" i="6" s="1"/>
  <c r="M7" i="6"/>
  <c r="N7" i="6" s="1"/>
  <c r="M6" i="6"/>
  <c r="O6" i="6" s="1"/>
  <c r="O5" i="7" l="1"/>
  <c r="N5" i="7"/>
  <c r="M5" i="6"/>
  <c r="N11" i="6"/>
  <c r="O16" i="6"/>
  <c r="N19" i="6"/>
  <c r="O7" i="6"/>
  <c r="O12" i="6"/>
  <c r="N15" i="6"/>
  <c r="O8" i="6"/>
  <c r="O20" i="6"/>
  <c r="N6" i="6"/>
  <c r="N10" i="6"/>
  <c r="N14" i="6"/>
  <c r="N18" i="6"/>
  <c r="N9" i="6"/>
  <c r="N13" i="6"/>
  <c r="N17" i="6"/>
  <c r="N5" i="6" l="1"/>
  <c r="O5" i="6"/>
</calcChain>
</file>

<file path=xl/comments1.xml><?xml version="1.0" encoding="utf-8"?>
<comments xmlns="http://schemas.openxmlformats.org/spreadsheetml/2006/main">
  <authors>
    <author>User</author>
  </authors>
  <commentList>
    <comment ref="Y3" authorId="0" shapeId="0">
      <text>
        <r>
          <rPr>
            <b/>
            <sz val="9"/>
            <color indexed="81"/>
            <rFont val="Tahoma"/>
            <family val="2"/>
          </rPr>
          <t>2023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수요조사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신청을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하였으나</t>
        </r>
        <r>
          <rPr>
            <b/>
            <sz val="9"/>
            <color indexed="81"/>
            <rFont val="Tahoma"/>
            <family val="2"/>
          </rPr>
          <t xml:space="preserve"> 2022</t>
        </r>
        <r>
          <rPr>
            <b/>
            <sz val="9"/>
            <color indexed="81"/>
            <rFont val="돋움"/>
            <family val="3"/>
            <charset val="129"/>
          </rPr>
          <t>년도에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하기를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원하는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조사</t>
        </r>
      </text>
    </comment>
    <comment ref="N4" authorId="0" shapeId="0">
      <text>
        <r>
          <rPr>
            <b/>
            <sz val="9"/>
            <color indexed="81"/>
            <rFont val="돋움"/>
            <family val="3"/>
            <charset val="129"/>
          </rPr>
          <t>보수할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건물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면적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기입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건축물대장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또는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건축물등기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면적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기입</t>
        </r>
        <r>
          <rPr>
            <b/>
            <sz val="9"/>
            <color indexed="81"/>
            <rFont val="Tahoma"/>
            <family val="2"/>
          </rPr>
          <t xml:space="preserve">)
</t>
        </r>
      </text>
    </comment>
    <comment ref="O4" authorId="0" shapeId="0">
      <text>
        <r>
          <rPr>
            <sz val="9"/>
            <color indexed="81"/>
            <rFont val="돋움"/>
            <family val="3"/>
            <charset val="129"/>
          </rPr>
          <t>사업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품목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곶감타래에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</text>
    </comment>
    <comment ref="P4" authorId="0" shapeId="0">
      <text>
        <r>
          <rPr>
            <b/>
            <sz val="9"/>
            <color indexed="81"/>
            <rFont val="돋움"/>
            <family val="3"/>
            <charset val="129"/>
          </rPr>
          <t>사업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품목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곶감타래에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  <comment ref="Q4" authorId="0" shapeId="0">
      <text>
        <r>
          <rPr>
            <b/>
            <sz val="9"/>
            <color indexed="81"/>
            <rFont val="돋움"/>
            <family val="3"/>
            <charset val="129"/>
          </rPr>
          <t>사업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품목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곶감타래에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P3" authorId="0" shapeId="0">
      <text>
        <r>
          <rPr>
            <b/>
            <sz val="9"/>
            <color indexed="81"/>
            <rFont val="돋움"/>
            <family val="3"/>
            <charset val="129"/>
          </rPr>
          <t>배지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신청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  <comment ref="U3" authorId="0" shapeId="0">
      <text>
        <r>
          <rPr>
            <b/>
            <sz val="9"/>
            <color indexed="81"/>
            <rFont val="돋움"/>
            <family val="3"/>
            <charset val="129"/>
          </rPr>
          <t>배지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신청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  <comment ref="V3" authorId="0" shapeId="0">
      <text>
        <r>
          <rPr>
            <b/>
            <sz val="9"/>
            <color indexed="81"/>
            <rFont val="돋움"/>
            <family val="3"/>
            <charset val="129"/>
          </rPr>
          <t>비닐하우스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신청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  <comment ref="X3" authorId="0" shapeId="0">
      <text>
        <r>
          <rPr>
            <b/>
            <sz val="9"/>
            <color indexed="81"/>
            <rFont val="Tahoma"/>
            <family val="2"/>
          </rPr>
          <t>2023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수요조사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신청을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하였으나</t>
        </r>
        <r>
          <rPr>
            <b/>
            <sz val="9"/>
            <color indexed="81"/>
            <rFont val="Tahoma"/>
            <family val="2"/>
          </rPr>
          <t xml:space="preserve"> 2022</t>
        </r>
        <r>
          <rPr>
            <b/>
            <sz val="9"/>
            <color indexed="81"/>
            <rFont val="돋움"/>
            <family val="3"/>
            <charset val="129"/>
          </rPr>
          <t>년도에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하기를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원하는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조사</t>
        </r>
      </text>
    </comment>
    <comment ref="K4" authorId="0" shapeId="0">
      <text>
        <r>
          <rPr>
            <b/>
            <sz val="9"/>
            <color indexed="81"/>
            <rFont val="돋움"/>
            <family val="3"/>
            <charset val="129"/>
          </rPr>
          <t>배지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표고자목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재배시설면적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하우스</t>
        </r>
        <r>
          <rPr>
            <b/>
            <sz val="9"/>
            <color indexed="81"/>
            <rFont val="Tahoma"/>
            <family val="2"/>
          </rPr>
          <t>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기입
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지적면적</t>
        </r>
        <r>
          <rPr>
            <b/>
            <sz val="9"/>
            <color indexed="81"/>
            <rFont val="Tahoma"/>
            <family val="2"/>
          </rPr>
          <t xml:space="preserve"> x, </t>
        </r>
        <r>
          <rPr>
            <b/>
            <sz val="9"/>
            <color indexed="81"/>
            <rFont val="돋움"/>
            <family val="3"/>
            <charset val="129"/>
          </rPr>
          <t>실측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>)</t>
        </r>
      </text>
    </comment>
    <comment ref="M4" authorId="0" shapeId="0">
      <text>
        <r>
          <rPr>
            <b/>
            <sz val="9"/>
            <color indexed="81"/>
            <rFont val="돋움"/>
            <family val="3"/>
            <charset val="129"/>
          </rPr>
          <t>임대차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농업경영체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또는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임대차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계약서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징구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J4" authorId="0" shapeId="0">
      <text>
        <r>
          <rPr>
            <b/>
            <sz val="9"/>
            <color indexed="81"/>
            <rFont val="돋움"/>
            <family val="3"/>
            <charset val="129"/>
          </rPr>
          <t>농업경영체상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임산물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품목만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표고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</t>
        </r>
        <r>
          <rPr>
            <b/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<sst xmlns="http://schemas.openxmlformats.org/spreadsheetml/2006/main" count="1440" uniqueCount="505">
  <si>
    <t>소계</t>
    <phoneticPr fontId="1" type="noConversion"/>
  </si>
  <si>
    <t>단위</t>
    <phoneticPr fontId="5" type="noConversion"/>
  </si>
  <si>
    <t>단가(원)</t>
    <phoneticPr fontId="5" type="noConversion"/>
  </si>
  <si>
    <t>비고</t>
    <phoneticPr fontId="5" type="noConversion"/>
  </si>
  <si>
    <t>대</t>
    <phoneticPr fontId="5" type="noConversion"/>
  </si>
  <si>
    <t>영동읍</t>
    <phoneticPr fontId="1" type="noConversion"/>
  </si>
  <si>
    <t>매곡면</t>
    <phoneticPr fontId="1" type="noConversion"/>
  </si>
  <si>
    <t>건조기(소형)</t>
    <phoneticPr fontId="1" type="noConversion"/>
  </si>
  <si>
    <t>담당읍면</t>
    <phoneticPr fontId="1" type="noConversion"/>
  </si>
  <si>
    <t>생산품목</t>
  </si>
  <si>
    <t>비고</t>
  </si>
  <si>
    <t>감</t>
    <phoneticPr fontId="1" type="noConversion"/>
  </si>
  <si>
    <t>곶감</t>
    <phoneticPr fontId="1" type="noConversion"/>
  </si>
  <si>
    <t>호두</t>
  </si>
  <si>
    <t>호두박피기</t>
  </si>
  <si>
    <t>건조기(소형)</t>
  </si>
  <si>
    <t>사업목록</t>
  </si>
  <si>
    <t>단위</t>
  </si>
  <si>
    <t>대</t>
  </si>
  <si>
    <t>곶감기준5,000개</t>
  </si>
  <si>
    <t>건조기(중형)</t>
  </si>
  <si>
    <t>곶감기준10,000개</t>
  </si>
  <si>
    <t>곶감기준12~14,000개</t>
  </si>
  <si>
    <t>감박피기</t>
  </si>
  <si>
    <t>임산물</t>
  </si>
  <si>
    <t>수축포장기</t>
  </si>
  <si>
    <t>호두세척기</t>
  </si>
  <si>
    <t>호두형상선별기</t>
  </si>
  <si>
    <t>호두중량선별기</t>
  </si>
  <si>
    <t>2022년 임산물 가공장비지원사업목록</t>
    <phoneticPr fontId="1" type="noConversion"/>
  </si>
  <si>
    <t>감선별기</t>
    <phoneticPr fontId="1" type="noConversion"/>
  </si>
  <si>
    <t>곶감선별기</t>
    <phoneticPr fontId="1" type="noConversion"/>
  </si>
  <si>
    <t>곶감 등</t>
    <phoneticPr fontId="1" type="noConversion"/>
  </si>
  <si>
    <t>2. 기준 품목 및 단가 외 수요신청은 반드시 2개이상 비교견적 첨부하여 제출</t>
    <phoneticPr fontId="1" type="noConversion"/>
  </si>
  <si>
    <r>
      <t xml:space="preserve">1. 사업신청은 </t>
    </r>
    <r>
      <rPr>
        <u/>
        <sz val="11"/>
        <color theme="1"/>
        <rFont val="맑은 고딕"/>
        <family val="3"/>
        <charset val="129"/>
        <scheme val="minor"/>
      </rPr>
      <t>사업대상지 소재지에서 신청</t>
    </r>
    <r>
      <rPr>
        <sz val="11"/>
        <color theme="1"/>
        <rFont val="맑은 고딕"/>
        <family val="2"/>
        <charset val="129"/>
        <scheme val="minor"/>
      </rPr>
      <t>이 원칙</t>
    </r>
    <phoneticPr fontId="1" type="noConversion"/>
  </si>
  <si>
    <t>지원품목</t>
    <phoneticPr fontId="5" type="noConversion"/>
  </si>
  <si>
    <t>개</t>
    <phoneticPr fontId="5" type="noConversion"/>
  </si>
  <si>
    <t>품목</t>
    <phoneticPr fontId="5" type="noConversion"/>
  </si>
  <si>
    <t>사업량</t>
    <phoneticPr fontId="5" type="noConversion"/>
  </si>
  <si>
    <t>사 업 비 (천원)</t>
    <phoneticPr fontId="5" type="noConversion"/>
  </si>
  <si>
    <t>주 소</t>
    <phoneticPr fontId="5" type="noConversion"/>
  </si>
  <si>
    <t>성 명</t>
    <phoneticPr fontId="5" type="noConversion"/>
  </si>
  <si>
    <t>핸드폰번호</t>
    <phoneticPr fontId="5" type="noConversion"/>
  </si>
  <si>
    <t>계</t>
    <phoneticPr fontId="5" type="noConversion"/>
  </si>
  <si>
    <t>보조</t>
    <phoneticPr fontId="5" type="noConversion"/>
  </si>
  <si>
    <t>영동읍</t>
    <phoneticPr fontId="5" type="noConversion"/>
  </si>
  <si>
    <t>동정로 1</t>
    <phoneticPr fontId="5" type="noConversion"/>
  </si>
  <si>
    <t>홍길동</t>
    <phoneticPr fontId="5" type="noConversion"/>
  </si>
  <si>
    <t>010-1234-5678</t>
    <phoneticPr fontId="5" type="noConversion"/>
  </si>
  <si>
    <t>예시</t>
    <phoneticPr fontId="5" type="noConversion"/>
  </si>
  <si>
    <t>동정리 150</t>
    <phoneticPr fontId="5" type="noConversion"/>
  </si>
  <si>
    <t>신 청 자</t>
    <phoneticPr fontId="5" type="noConversion"/>
  </si>
  <si>
    <t>동정리 3</t>
    <phoneticPr fontId="5" type="noConversion"/>
  </si>
  <si>
    <t>연번</t>
    <phoneticPr fontId="5" type="noConversion"/>
  </si>
  <si>
    <t>단가(원)</t>
    <phoneticPr fontId="1" type="noConversion"/>
  </si>
  <si>
    <t>호두</t>
    <phoneticPr fontId="5" type="noConversion"/>
  </si>
  <si>
    <t>곶감</t>
    <phoneticPr fontId="5" type="noConversion"/>
  </si>
  <si>
    <t>건조기(소형)</t>
    <phoneticPr fontId="5" type="noConversion"/>
  </si>
  <si>
    <t>동정리 62</t>
    <phoneticPr fontId="1" type="noConversion"/>
  </si>
  <si>
    <t>감박피기</t>
    <phoneticPr fontId="5" type="noConversion"/>
  </si>
  <si>
    <t>호두형상선별기</t>
    <phoneticPr fontId="5" type="noConversion"/>
  </si>
  <si>
    <t>사업대상지
(지번표기)</t>
    <phoneticPr fontId="5" type="noConversion"/>
  </si>
  <si>
    <t>건조기(대형)</t>
    <phoneticPr fontId="1" type="noConversion"/>
  </si>
  <si>
    <t>단 가(원)</t>
    <phoneticPr fontId="1" type="noConversion"/>
  </si>
  <si>
    <t>비 고</t>
    <phoneticPr fontId="1" type="noConversion"/>
  </si>
  <si>
    <t>담당자 : 정의진(3332)</t>
    <phoneticPr fontId="1" type="noConversion"/>
  </si>
  <si>
    <t>임산물 가공장비 지원 목록</t>
    <phoneticPr fontId="1" type="noConversion"/>
  </si>
  <si>
    <t>지원품목</t>
    <phoneticPr fontId="1" type="noConversion"/>
  </si>
  <si>
    <t>단위</t>
    <phoneticPr fontId="1" type="noConversion"/>
  </si>
  <si>
    <t>4. 사업지 주소 작성 시 지번주소로 기재</t>
    <phoneticPr fontId="1" type="noConversion"/>
  </si>
  <si>
    <t>5. 사업지 주소는 본인 명의의 주소, 본인 명의 아닌경우 신청 안됨(임야대장, 토지등기부등본 등 확인)</t>
    <phoneticPr fontId="1" type="noConversion"/>
  </si>
  <si>
    <t>6. 사업지 주소 본인 명의 아닌 경우 사후관리기간 이상 임대차 계약 첨부하여 제출.</t>
    <phoneticPr fontId="1" type="noConversion"/>
  </si>
  <si>
    <t>7. 부가가치세 환급받으려면 농업경영정보 등록해야만 함</t>
    <phoneticPr fontId="1" type="noConversion"/>
  </si>
  <si>
    <t>8. 부가가치세 환급품목은 공급가액이 총사업비, 부가가치세 미환급 품목은 부가가치세 포함한 금액이 총사업비</t>
    <phoneticPr fontId="1" type="noConversion"/>
  </si>
  <si>
    <t xml:space="preserve"> </t>
    <phoneticPr fontId="1" type="noConversion"/>
  </si>
  <si>
    <t>2022년  임산물 저장시설 사업요령</t>
    <phoneticPr fontId="1" type="noConversion"/>
  </si>
  <si>
    <t>1. 사업비 : ㎡당 1,000천원 기준(보조 50%, 융자 30%, 자담 20%)</t>
    <phoneticPr fontId="1" type="noConversion"/>
  </si>
  <si>
    <t xml:space="preserve">  ※ 융자조건 : 연리3%(3년거치 7년 상환)</t>
    <phoneticPr fontId="1" type="noConversion"/>
  </si>
  <si>
    <t xml:space="preserve">  ※ 총사업비는 사업자가 제출한 설계 내역서를 기준으로 하되 추가 시설에 공사에 따라 증가된 사업비는 자담으로 시설</t>
    <phoneticPr fontId="1" type="noConversion"/>
  </si>
  <si>
    <t xml:space="preserve">  ※ 총사업비는 시설비, 설계비 모두 포함한 사업비임</t>
    <phoneticPr fontId="1" type="noConversion"/>
  </si>
  <si>
    <t>2. 시설구조 및 사업예정지</t>
    <phoneticPr fontId="1" type="noConversion"/>
  </si>
  <si>
    <t xml:space="preserve"> 가. 냉동저장시설 원칙으로 사업자가 콘크리트 구조, 판넬 구조를 결정함</t>
    <phoneticPr fontId="1" type="noConversion"/>
  </si>
  <si>
    <t xml:space="preserve"> 나. 사업자가 정한 저장시설관련 전문사업자가 작성제출한 시방서에 의하여 건축하되 제출한 설계도서에 의거 준공검사</t>
    <phoneticPr fontId="1" type="noConversion"/>
  </si>
  <si>
    <t xml:space="preserve">  ※ 총사업비는 사업자가 작성 제출한 설계내역서를 기준으로 하되 추가 시설에 따른 증가된 사업비는 자담으로 시설</t>
    <phoneticPr fontId="1" type="noConversion"/>
  </si>
  <si>
    <t xml:space="preserve"> 다. 시설부지가 건축제한 사항이 없고 냉동시설에 따른 삼상전기 인입가능 하여야 함</t>
    <phoneticPr fontId="1" type="noConversion"/>
  </si>
  <si>
    <t xml:space="preserve">  ※ (근저당이 설정되어 있는 않은 신청자 본인소유의 토지에 한함)</t>
    <phoneticPr fontId="1" type="noConversion"/>
  </si>
  <si>
    <t>3. 설계도서 작성</t>
    <phoneticPr fontId="1" type="noConversion"/>
  </si>
  <si>
    <t xml:space="preserve"> 가. 설계도서는 배치도, 평면서, 측면도, 상세도, 기계배관도 등 작성</t>
    <phoneticPr fontId="1" type="noConversion"/>
  </si>
  <si>
    <t xml:space="preserve"> 나. 설계서는 설계내역서 또는 전문시공업자의 시공내역서</t>
    <phoneticPr fontId="1" type="noConversion"/>
  </si>
  <si>
    <t xml:space="preserve"> 다. 콘크리트 또는 판넬형 희망자는 시설계획 구체적(견적서) 근거제시</t>
    <phoneticPr fontId="1" type="noConversion"/>
  </si>
  <si>
    <t>4. 기타</t>
    <phoneticPr fontId="1" type="noConversion"/>
  </si>
  <si>
    <t xml:space="preserve"> 가. 시설완료 후 건축물관리대장 등재하고 냉동시설 가동되어야 함</t>
    <phoneticPr fontId="1" type="noConversion"/>
  </si>
  <si>
    <t xml:space="preserve"> 나. 사업비 집행과 관련한 증빙서류를 제출하여야 함(세금 계산서 등)</t>
    <phoneticPr fontId="1" type="noConversion"/>
  </si>
  <si>
    <t xml:space="preserve"> 다. 사업완료 후 관계공무원이 현지확인하여 적정하게 시설 완료하였을 때 보조금 지급 및 융자금 대출토록 조치</t>
    <phoneticPr fontId="1" type="noConversion"/>
  </si>
  <si>
    <t>2022년 임산물 건조시설 사업요령</t>
    <phoneticPr fontId="1" type="noConversion"/>
  </si>
  <si>
    <t>1. 사업비 : ㎡당 490천원 기준(보조 50%, 융자 30%, 자담 20%)</t>
    <phoneticPr fontId="1" type="noConversion"/>
  </si>
  <si>
    <t xml:space="preserve">  ※ 융자조건 : 연리 3%(3년거치 7년 상환) </t>
    <phoneticPr fontId="1" type="noConversion"/>
  </si>
  <si>
    <t xml:space="preserve">  ※ 사업비는 시설비, 설계비 모두 포함한 사업비임</t>
    <phoneticPr fontId="1" type="noConversion"/>
  </si>
  <si>
    <t>2. 구조</t>
    <phoneticPr fontId="1" type="noConversion"/>
  </si>
  <si>
    <t xml:space="preserve"> 가. 철골 강관구조 원칙으로 하되 변경할 경우 승인을 득하여야 함</t>
    <phoneticPr fontId="1" type="noConversion"/>
  </si>
  <si>
    <t xml:space="preserve"> 나. 기둥 Ø100 KS백관 이상, 기둥 및 트러스 간 간격 3m이내</t>
    <phoneticPr fontId="1" type="noConversion"/>
  </si>
  <si>
    <t xml:space="preserve"> 다. 기초콘크리트 두께 20cm이상, 베이스철판 앙카볼트 채움</t>
    <phoneticPr fontId="1" type="noConversion"/>
  </si>
  <si>
    <t xml:space="preserve"> 라. 전체 건조시설 높이 3.6m이상(단층을 가벽으로 나누어 다른 용도로 사용 금지)</t>
    <phoneticPr fontId="1" type="noConversion"/>
  </si>
  <si>
    <t xml:space="preserve">  ※ 옥상건축 불가하고 골조구조 및 규격은 변경할 수 있으나 승인을 득하여야 함</t>
    <phoneticPr fontId="1" type="noConversion"/>
  </si>
  <si>
    <t xml:space="preserve"> 마. 천장 환풍기시설 3m이내 1개소 설치</t>
    <phoneticPr fontId="1" type="noConversion"/>
  </si>
  <si>
    <t xml:space="preserve"> 가. 설계도서는 배치도, 평면도, 측면도, 상세도 등 작성</t>
    <phoneticPr fontId="1" type="noConversion"/>
  </si>
  <si>
    <t xml:space="preserve"> 다. 제출한 설계도서는 본군에서 수정 및 보완을 요구할 경우 이행하여야함</t>
    <phoneticPr fontId="1" type="noConversion"/>
  </si>
  <si>
    <t xml:space="preserve"> 라. 본군의 승인을 득한 설계도서에 의거 시공하여야 하며 이에 근거하여 준공검사를 실시하고 사업비 정산함</t>
    <phoneticPr fontId="1" type="noConversion"/>
  </si>
  <si>
    <t xml:space="preserve"> 가. 창고시설을 설치할 수 있으나 곶감건조시설과 별도 시설임</t>
    <phoneticPr fontId="1" type="noConversion"/>
  </si>
  <si>
    <t xml:space="preserve"> 나. 시설완료 후 건축물관리대장에 등재하여야함</t>
    <phoneticPr fontId="1" type="noConversion"/>
  </si>
  <si>
    <t xml:space="preserve"> 다. 사업비 집행과 관련한 증빙서류를 제출하여야 함(세금 계산서 등)</t>
    <phoneticPr fontId="1" type="noConversion"/>
  </si>
  <si>
    <t xml:space="preserve"> 라. 사업완료 후 관계공무원이 현지 확인하여 적정하게 시설 완료하였을 때 보조금 지급 및 융자금 대출토록 조치</t>
    <phoneticPr fontId="1" type="noConversion"/>
  </si>
  <si>
    <t>2022년 표고버섯 재배시설 사업요령</t>
    <phoneticPr fontId="1" type="noConversion"/>
  </si>
  <si>
    <t>1. 사업비 : 실 단가 적용(보조 50%, 융자 30%, 자담 20%)</t>
    <phoneticPr fontId="1" type="noConversion"/>
  </si>
  <si>
    <t xml:space="preserve">2. 지원단가 </t>
    <phoneticPr fontId="1" type="noConversion"/>
  </si>
  <si>
    <t xml:space="preserve">  ※ 비닐하우스(원목표고재배시설) : 총사업비 기준 24,000원/㎡(보조50%, 자담50%)</t>
    <phoneticPr fontId="1" type="noConversion"/>
  </si>
  <si>
    <t xml:space="preserve">  ※ 비닐하우스(톱밥표고재배시설) : 총사업비 기준 55,000원/㎡(보조50%, 자담50%)</t>
    <phoneticPr fontId="1" type="noConversion"/>
  </si>
  <si>
    <t xml:space="preserve">  ※ 기타 품목 : 사업계획에 의한 실소요액을 기준으로 하되, 조달단가 또는 2개 이상 견적을 받아 낮은 단가 적용(조달 단가 우선 적용)</t>
    <phoneticPr fontId="1" type="noConversion"/>
  </si>
  <si>
    <t>3. 사업품목 : 비닐하우스, 냉⋅난방시설 등</t>
    <phoneticPr fontId="1" type="noConversion"/>
  </si>
  <si>
    <t xml:space="preserve">  ※ 비닐하우스 : 본인 소유의 토지여야 하나 근저당은 유⋅무와는 상관 없음</t>
    <phoneticPr fontId="1" type="noConversion"/>
  </si>
  <si>
    <t xml:space="preserve">4. 시공 시 지켜야 할 사항 </t>
    <phoneticPr fontId="1" type="noConversion"/>
  </si>
  <si>
    <t xml:space="preserve">  ※ 표준규격 자재를 사용(1-A1형 서가래의 경우 : 직경25.4mm×두께1.5mm)해야 함</t>
    <phoneticPr fontId="1" type="noConversion"/>
  </si>
  <si>
    <t xml:space="preserve">  ※ 각 모델별 규격(1-A1형 서가래 간격의 경우 : 50cm)을 준수해야 함</t>
    <phoneticPr fontId="1" type="noConversion"/>
  </si>
  <si>
    <t xml:space="preserve">  ※ 기초석, 부렛싱(버팀대), 용마루보 등의 누락시공 금지</t>
    <phoneticPr fontId="1" type="noConversion"/>
  </si>
  <si>
    <t xml:space="preserve">  ※ 중간기둥은 재배작업의 편의를 위하여 착탈식(着脫式)으로 시공할 수 있으나, 동절기 및 작업 후에는 중간기둥을 반드시 세워야 함</t>
    <phoneticPr fontId="1" type="noConversion"/>
  </si>
  <si>
    <t xml:space="preserve">  ※ 지붕의 구배는 “복숭아형”으로 경사지게 시공(반원형 또는 수직형 시공 불가)</t>
    <phoneticPr fontId="1" type="noConversion"/>
  </si>
  <si>
    <t xml:space="preserve">  ※ 측벽 서가래는 예각으로 경사지게 시공(수직으로 세우는 시공 불가) 등</t>
    <phoneticPr fontId="1" type="noConversion"/>
  </si>
  <si>
    <t xml:space="preserve">  ※ 표고재배시설 시공 시에는 작업관리의 편리성만을 추구하지 말고 시설의 안전성을 우선적으로 고려해야 함</t>
    <phoneticPr fontId="1" type="noConversion"/>
  </si>
  <si>
    <t xml:space="preserve">  ※  산림청에서 발행한 “표고재배시설 표준모델 설계서”에 따라 시공하여야 한다.</t>
    <phoneticPr fontId="1" type="noConversion"/>
  </si>
  <si>
    <r>
      <rPr>
        <sz val="11"/>
        <color theme="1"/>
        <rFont val="맑은 고딕"/>
        <family val="3"/>
        <charset val="129"/>
        <scheme val="minor"/>
      </rPr>
      <t xml:space="preserve">  </t>
    </r>
    <r>
      <rPr>
        <sz val="11"/>
        <color theme="1"/>
        <rFont val="맑은 고딕"/>
        <family val="2"/>
        <charset val="129"/>
        <scheme val="minor"/>
      </rPr>
      <t>※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color theme="1"/>
        <rFont val="맑은 고딕"/>
        <family val="2"/>
        <charset val="129"/>
        <scheme val="minor"/>
      </rPr>
      <t xml:space="preserve">다만, 다음 </t>
    </r>
    <r>
      <rPr>
        <b/>
        <sz val="12"/>
        <color rgb="FF000000"/>
        <rFont val="휴먼명조"/>
        <charset val="129"/>
      </rPr>
      <t>「</t>
    </r>
    <r>
      <rPr>
        <b/>
        <sz val="12"/>
        <color rgb="FF000000"/>
        <rFont val="맑은 고딕"/>
        <family val="2"/>
        <charset val="129"/>
      </rPr>
      <t>5</t>
    </r>
    <r>
      <rPr>
        <b/>
        <sz val="12"/>
        <color rgb="FF000000"/>
        <rFont val="휴먼명조"/>
        <charset val="129"/>
      </rPr>
      <t>. 설계변경범위」</t>
    </r>
    <r>
      <rPr>
        <sz val="12"/>
        <color rgb="FF000000"/>
        <rFont val="휴먼명조"/>
        <charset val="129"/>
      </rPr>
      <t>내에서의 변경시공은 가능함</t>
    </r>
    <phoneticPr fontId="1" type="noConversion"/>
  </si>
  <si>
    <t xml:space="preserve">5. 설계변경범위 </t>
    <phoneticPr fontId="1" type="noConversion"/>
  </si>
  <si>
    <t xml:space="preserve"> 가. 사업주관기관(시․군․구) 승인을 받고 변경할 수 있는 범위</t>
    <phoneticPr fontId="1" type="noConversion"/>
  </si>
  <si>
    <t xml:space="preserve"> - 설치지역의 기후 및 지질 등 특수여건에 맞추기 위하여</t>
    <phoneticPr fontId="1" type="noConversion"/>
  </si>
  <si>
    <t xml:space="preserve">  ※ 지반 및 기초의 보강이 필요한 때</t>
    <phoneticPr fontId="1" type="noConversion"/>
  </si>
  <si>
    <t xml:space="preserve">  ※ 기둥 및 서가래 간격을 좁히거나, 구조재를 강화할 필요가 있을 때</t>
    <phoneticPr fontId="1" type="noConversion"/>
  </si>
  <si>
    <t xml:space="preserve"> - 부지 여건에 맞추기 위하여</t>
    <phoneticPr fontId="1" type="noConversion"/>
  </si>
  <si>
    <t xml:space="preserve">  ※ 출입구의 위치, 크기, 숫자를 변경시킬 필요가 있을 때</t>
    <phoneticPr fontId="1" type="noConversion"/>
  </si>
  <si>
    <t xml:space="preserve">  ※ 온실폭을 20% 범위내로 좁혀 시공할 필요가 있을 때</t>
    <phoneticPr fontId="1" type="noConversion"/>
  </si>
  <si>
    <t xml:space="preserve">  ※ 온실의 길이를 20% 범위내에서 증․감시킬 필요가 있을 때</t>
    <phoneticPr fontId="1" type="noConversion"/>
  </si>
  <si>
    <t xml:space="preserve">  ※ 단, 자연재해 피해복구를 위한 시공의 경우에는 온실폭을 30% 범위내로 좁혀서 시공할 수 있고, 온실의 길이는 토지형상대로 시공할 수 있음</t>
    <phoneticPr fontId="1" type="noConversion"/>
  </si>
  <si>
    <t xml:space="preserve">  ※ 수침방법에 따라 관수시설의 변경이 필요할 때</t>
    <phoneticPr fontId="1" type="noConversion"/>
  </si>
  <si>
    <t xml:space="preserve">  ※ 부지가 경사지(하우스폭 방향 5°이내, 하우스길이 방향 10°이내)일 경우 바닥구배의 조정이 필요할 때</t>
    <phoneticPr fontId="1" type="noConversion"/>
  </si>
  <si>
    <t xml:space="preserve"> - 재배 및 관리방법에 맞추기 위하여</t>
    <phoneticPr fontId="1" type="noConversion"/>
  </si>
  <si>
    <t xml:space="preserve">  ※ 피복재의 사양을 바꿀 필요가 있을때</t>
    <phoneticPr fontId="1" type="noConversion"/>
  </si>
  <si>
    <t xml:space="preserve">  ※ 온실높이를 20% 이내에서 조정할 필요가 있을때</t>
    <phoneticPr fontId="1" type="noConversion"/>
  </si>
  <si>
    <t xml:space="preserve">  ※ 단, 자연재해 피해복구를 위한 시공의 경우에는 온실높이를 30% 이내에서 조정하여 시공할 수 있음</t>
    <phoneticPr fontId="1" type="noConversion"/>
  </si>
  <si>
    <t>나. 설계변경이 불가능한 사항</t>
    <phoneticPr fontId="1" type="noConversion"/>
  </si>
  <si>
    <t xml:space="preserve">  ※ 온실의 폭을 넓히거나 지붕구배를 완만하게 하는 변경</t>
    <phoneticPr fontId="1" type="noConversion"/>
  </si>
  <si>
    <t xml:space="preserve">  ※ 객관적 근거가 없는 구조재의 규격 및 구조재 간격을 넓히는 변경</t>
    <phoneticPr fontId="1" type="noConversion"/>
  </si>
  <si>
    <t xml:space="preserve">6. 유의사항 </t>
    <phoneticPr fontId="1" type="noConversion"/>
  </si>
  <si>
    <r>
      <t xml:space="preserve">  ※ 산림소득사업으로 취득한 중요재산은 </t>
    </r>
    <r>
      <rPr>
        <sz val="11"/>
        <color theme="1"/>
        <rFont val="맑은 고딕"/>
        <family val="3"/>
        <charset val="128"/>
        <scheme val="minor"/>
      </rPr>
      <t>｢</t>
    </r>
    <r>
      <rPr>
        <sz val="11"/>
        <color theme="1"/>
        <rFont val="맑은 고딕"/>
        <family val="2"/>
        <charset val="129"/>
        <scheme val="minor"/>
      </rPr>
      <t>농림축산식품분야 재정사업관리 기본규정</t>
    </r>
    <r>
      <rPr>
        <sz val="11"/>
        <color theme="1"/>
        <rFont val="맑은 고딕"/>
        <family val="3"/>
        <charset val="128"/>
        <scheme val="minor"/>
      </rPr>
      <t>｣</t>
    </r>
    <r>
      <rPr>
        <sz val="11"/>
        <color theme="1"/>
        <rFont val="맑은 고딕"/>
        <family val="2"/>
        <charset val="129"/>
        <scheme val="minor"/>
      </rPr>
      <t>제60조제1항 [별표4]에 따른 
     사후관리기간 동안 사전승인 없이 교부 목적 외의 용도에 사용, 양도, 교환, 대여, 담보의 제공에 해당하는 행위를 할 수 없음</t>
    </r>
    <phoneticPr fontId="1" type="noConversion"/>
  </si>
  <si>
    <t xml:space="preserve">  ※ 비닐하우스골조 10±3년</t>
    <phoneticPr fontId="1" type="noConversion"/>
  </si>
  <si>
    <t>사업대상지</t>
    <phoneticPr fontId="5" type="noConversion"/>
  </si>
  <si>
    <t>지 번</t>
    <phoneticPr fontId="5" type="noConversion"/>
  </si>
  <si>
    <t>지적(㎡)</t>
    <phoneticPr fontId="5" type="noConversion"/>
  </si>
  <si>
    <t>※ 사업단가까지 기재하면 사업비 자동 계산됨</t>
    <phoneticPr fontId="5" type="noConversion"/>
  </si>
  <si>
    <t>감</t>
    <phoneticPr fontId="5" type="noConversion"/>
  </si>
  <si>
    <t>여</t>
    <phoneticPr fontId="1" type="noConversion"/>
  </si>
  <si>
    <t>담당자 : 박성국(3335)</t>
    <phoneticPr fontId="1" type="noConversion"/>
  </si>
  <si>
    <t>단가(천원)</t>
    <phoneticPr fontId="5" type="noConversion"/>
  </si>
  <si>
    <t>일반화물</t>
    <phoneticPr fontId="5" type="noConversion"/>
  </si>
  <si>
    <t>일반화물</t>
    <phoneticPr fontId="1" type="noConversion"/>
  </si>
  <si>
    <t>냉동탑차</t>
    <phoneticPr fontId="5" type="noConversion"/>
  </si>
  <si>
    <t>냉동탑차</t>
    <phoneticPr fontId="1" type="noConversion"/>
  </si>
  <si>
    <t>유통기자재(팔레트)</t>
    <phoneticPr fontId="5" type="noConversion"/>
  </si>
  <si>
    <t>동정리 300</t>
    <phoneticPr fontId="1" type="noConversion"/>
  </si>
  <si>
    <t>유통기자재(팔레트)</t>
    <phoneticPr fontId="1" type="noConversion"/>
  </si>
  <si>
    <t>개</t>
    <phoneticPr fontId="1" type="noConversion"/>
  </si>
  <si>
    <t>유통기자재(콘티상자)</t>
    <phoneticPr fontId="5" type="noConversion"/>
  </si>
  <si>
    <t>010-1234-5678</t>
    <phoneticPr fontId="1" type="noConversion"/>
  </si>
  <si>
    <t>동정리 400</t>
  </si>
  <si>
    <t>유통기자재(콘티상자)</t>
    <phoneticPr fontId="1" type="noConversion"/>
  </si>
  <si>
    <r>
      <t xml:space="preserve">  ※ 위 목록은 </t>
    </r>
    <r>
      <rPr>
        <b/>
        <sz val="11"/>
        <color rgb="FF0000FF"/>
        <rFont val="맑은 고딕"/>
        <family val="3"/>
        <charset val="129"/>
        <scheme val="minor"/>
      </rPr>
      <t>수요조사를 위한 참고용</t>
    </r>
    <r>
      <rPr>
        <b/>
        <sz val="11"/>
        <color theme="1"/>
        <rFont val="맑은 고딕"/>
        <family val="3"/>
        <charset val="129"/>
        <scheme val="minor"/>
      </rPr>
      <t>이며,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r>
      <rPr>
        <b/>
        <u/>
        <sz val="11"/>
        <color rgb="FFFF0000"/>
        <rFont val="맑은 고딕"/>
        <family val="3"/>
        <charset val="129"/>
        <scheme val="minor"/>
      </rPr>
      <t xml:space="preserve">품목종류, 단가 등은 변경될수 있음
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 xml:space="preserve"> </t>
    </r>
    <r>
      <rPr>
        <b/>
        <u/>
        <sz val="11"/>
        <color rgb="FFFF0000"/>
        <rFont val="맑은 고딕"/>
        <family val="3"/>
        <charset val="129"/>
        <scheme val="minor"/>
      </rPr>
      <t xml:space="preserve">
</t>
    </r>
    <r>
      <rPr>
        <b/>
        <sz val="11"/>
        <color rgb="FFFF0000"/>
        <rFont val="맑은 고딕"/>
        <family val="3"/>
        <charset val="129"/>
        <scheme val="minor"/>
      </rPr>
      <t xml:space="preserve">    </t>
    </r>
    <phoneticPr fontId="1" type="noConversion"/>
  </si>
  <si>
    <t>※ 지원내용</t>
    <phoneticPr fontId="1" type="noConversion"/>
  </si>
  <si>
    <t>일반화물, 냉동탑차, 유통기자재(팔레트, 콘티상자)</t>
    <phoneticPr fontId="1" type="noConversion"/>
  </si>
  <si>
    <t>※사업자 선정기준</t>
    <phoneticPr fontId="1" type="noConversion"/>
  </si>
  <si>
    <t>☆수요조사와 영농규모내역 및 생산현황을 바탕으로 평가기준에 의해 사업자 선정</t>
    <phoneticPr fontId="1" type="noConversion"/>
  </si>
  <si>
    <t>☆우선순위자</t>
    <phoneticPr fontId="1" type="noConversion"/>
  </si>
  <si>
    <t>*일반화물차량 지원은 임산물 재배경력 5년 이상이며 재배면적이 10ha이상 또는 시설면적 3,300m2이상인 경우에 한함</t>
    <phoneticPr fontId="1" type="noConversion"/>
  </si>
  <si>
    <t>*임산물 생산 농가로 생산량 및 생산면적이 많은 농가 우선</t>
    <phoneticPr fontId="1" type="noConversion"/>
  </si>
  <si>
    <t>☆제외 대상자: 임산물 생산 농가가 아니거나 임산물 생산량이 기준에  부족하다고 판단될 경우 또는 군에서 정하는 사업기준을 이행하기 어려운 경우</t>
    <phoneticPr fontId="1" type="noConversion"/>
  </si>
  <si>
    <t>☆제외 대상자: 임산물을 생산하는 임업인이 아니거나 임산물생산량이 기준에 부족하다고 판단될 경우 또는 군에서 정하는 사업기준을 이행하기 어려운 경우등</t>
    <phoneticPr fontId="1" type="noConversion"/>
  </si>
  <si>
    <t>백두대간 보호지역 토지소유 
및 3년이상거주자</t>
    <phoneticPr fontId="1" type="noConversion"/>
  </si>
  <si>
    <t>대</t>
    <phoneticPr fontId="1" type="noConversion"/>
  </si>
  <si>
    <t>여/부</t>
    <phoneticPr fontId="1" type="noConversion"/>
  </si>
  <si>
    <t>상촌면</t>
    <phoneticPr fontId="1" type="noConversion"/>
  </si>
  <si>
    <t>기계화전지기</t>
    <phoneticPr fontId="5" type="noConversion"/>
  </si>
  <si>
    <t>상촌면</t>
    <phoneticPr fontId="5" type="noConversion"/>
  </si>
  <si>
    <t>임산로1</t>
    <phoneticPr fontId="5" type="noConversion"/>
  </si>
  <si>
    <t>기계화전지기</t>
    <phoneticPr fontId="1" type="noConversion"/>
  </si>
  <si>
    <t>저온저장고</t>
    <phoneticPr fontId="5" type="noConversion"/>
  </si>
  <si>
    <t>매곡면</t>
    <phoneticPr fontId="5" type="noConversion"/>
  </si>
  <si>
    <t>노천로1</t>
    <phoneticPr fontId="5" type="noConversion"/>
  </si>
  <si>
    <t>저온저장고</t>
    <phoneticPr fontId="1" type="noConversion"/>
  </si>
  <si>
    <t>열풍기</t>
    <phoneticPr fontId="1" type="noConversion"/>
  </si>
  <si>
    <t>냉동창고(소형)</t>
    <phoneticPr fontId="1" type="noConversion"/>
  </si>
  <si>
    <t>저온저장고(소형)</t>
    <phoneticPr fontId="1" type="noConversion"/>
  </si>
  <si>
    <t>※ 기존사업 외 신규사업의 경우 '견적서' 징구하여 사업단가 기재</t>
    <phoneticPr fontId="5" type="noConversion"/>
  </si>
  <si>
    <t>*단기임산물 생산장비지원(열풍기, 기계화전지기 등)</t>
    <phoneticPr fontId="1" type="noConversion"/>
  </si>
  <si>
    <t>*임산물 저장건조가공시설(3평이하 소형냉동창고, 소형저온저장고 등)</t>
    <phoneticPr fontId="1" type="noConversion"/>
  </si>
  <si>
    <t>*백두대간 보호지역에 토지를 소유하면 거주하는 주민</t>
    <phoneticPr fontId="1" type="noConversion"/>
  </si>
  <si>
    <t>*백두대간 보호지역에 토지를 소유하며 보호지역기 포함된 읍,면에 거주하는 주민</t>
    <phoneticPr fontId="1" type="noConversion"/>
  </si>
  <si>
    <t>*백두대간 보호지경이 포함되는 읍,면에 거주하는 주민</t>
    <phoneticPr fontId="1" type="noConversion"/>
  </si>
  <si>
    <t>*백두대간 보호지역에 토지를  소유하고 있으나 보호지역이 포함된 읍,면에 거주하지 않는 토지소유자 순으로 사업자 우선선정</t>
    <phoneticPr fontId="1" type="noConversion"/>
  </si>
  <si>
    <r>
      <t xml:space="preserve">  ※ 위 목록은 </t>
    </r>
    <r>
      <rPr>
        <b/>
        <sz val="11"/>
        <color rgb="FF0000FF"/>
        <rFont val="맑은 고딕"/>
        <family val="3"/>
        <charset val="129"/>
        <scheme val="minor"/>
      </rPr>
      <t>수요조사를 위한 참고용</t>
    </r>
    <r>
      <rPr>
        <b/>
        <sz val="11"/>
        <color theme="1"/>
        <rFont val="맑은 고딕"/>
        <family val="3"/>
        <charset val="129"/>
        <scheme val="minor"/>
      </rPr>
      <t xml:space="preserve">이며,
    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r>
      <rPr>
        <b/>
        <u/>
        <sz val="11"/>
        <color rgb="FFFF0000"/>
        <rFont val="맑은 고딕"/>
        <family val="3"/>
        <charset val="129"/>
        <scheme val="minor"/>
      </rPr>
      <t xml:space="preserve">품목종류, 단가 등은 변경될수 있음
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 xml:space="preserve"> ※ 사업목록 외 가공장비 희망품목이 있을시,</t>
    </r>
    <r>
      <rPr>
        <b/>
        <u/>
        <sz val="11"/>
        <color rgb="FFFF0000"/>
        <rFont val="맑은 고딕"/>
        <family val="3"/>
        <charset val="129"/>
        <scheme val="minor"/>
      </rPr>
      <t xml:space="preserve">
</t>
    </r>
    <r>
      <rPr>
        <b/>
        <sz val="11"/>
        <color rgb="FFFF0000"/>
        <rFont val="맑은 고딕"/>
        <family val="3"/>
        <charset val="129"/>
        <scheme val="minor"/>
      </rPr>
      <t xml:space="preserve">     </t>
    </r>
    <r>
      <rPr>
        <b/>
        <u/>
        <sz val="11"/>
        <color rgb="FFFF0000"/>
        <rFont val="맑은 고딕"/>
        <family val="3"/>
        <charset val="129"/>
        <scheme val="minor"/>
      </rPr>
      <t>견적서 첨부 (모델명, 규격 반드시 표기, 2개소 이상 비교견적)</t>
    </r>
    <phoneticPr fontId="1" type="noConversion"/>
  </si>
  <si>
    <t>※ 사업단가까지 기재하면 사업비 자동 계산됨</t>
  </si>
  <si>
    <t>생산
품목</t>
    <phoneticPr fontId="5" type="noConversion"/>
  </si>
  <si>
    <r>
      <t xml:space="preserve">※ 종이상자 포장재만 지원 </t>
    </r>
    <r>
      <rPr>
        <b/>
        <sz val="14"/>
        <color rgb="FF0000FF"/>
        <rFont val="맑은 고딕"/>
        <family val="3"/>
        <charset val="129"/>
        <scheme val="minor"/>
      </rPr>
      <t>(플라스틱 용기, 보자기, 채반, 밀폐비닐 등은 제외)</t>
    </r>
    <phoneticPr fontId="1" type="noConversion"/>
  </si>
  <si>
    <t>사업량</t>
    <phoneticPr fontId="1" type="noConversion"/>
  </si>
  <si>
    <t>규격(kg)</t>
    <phoneticPr fontId="1" type="noConversion"/>
  </si>
  <si>
    <t xml:space="preserve"> ※ 사업단가까지 기재하면 사업비 자동 계산됨</t>
    <phoneticPr fontId="1" type="noConversion"/>
  </si>
  <si>
    <r>
      <t xml:space="preserve"> ※ 위 단가는은 수요조사를 위한 참고용이며, </t>
    </r>
    <r>
      <rPr>
        <b/>
        <sz val="14"/>
        <color rgb="FF0000FF"/>
        <rFont val="맑은 고딕"/>
        <family val="3"/>
        <charset val="129"/>
        <scheme val="minor"/>
      </rPr>
      <t>실제 지원 품목종류, 단가 등은 변경될 수 있음</t>
    </r>
    <phoneticPr fontId="1" type="noConversion"/>
  </si>
  <si>
    <r>
      <t xml:space="preserve"> ※ 사업목록 외 가공장비 희망품목이 있을시, </t>
    </r>
    <r>
      <rPr>
        <b/>
        <sz val="14"/>
        <color rgb="FFFF0000"/>
        <rFont val="맑은 고딕"/>
        <family val="3"/>
        <charset val="129"/>
        <scheme val="minor"/>
      </rPr>
      <t>견적서 첨부 (모델명, 규격 반드시 표기, 2개소 이상 비교견적)</t>
    </r>
    <phoneticPr fontId="1" type="noConversion"/>
  </si>
  <si>
    <t>영동읍</t>
  </si>
  <si>
    <t>동정로 1</t>
  </si>
  <si>
    <t>홍길동</t>
  </si>
  <si>
    <t>010-1234-5678</t>
  </si>
  <si>
    <t>동정리 62</t>
  </si>
  <si>
    <t xml:space="preserve">동일인이  여러규격을 신청할 경우 </t>
    <phoneticPr fontId="1" type="noConversion"/>
  </si>
  <si>
    <t>연번을 동일하게 표기할 것</t>
    <phoneticPr fontId="1" type="noConversion"/>
  </si>
  <si>
    <r>
      <t xml:space="preserve">※ 사업목록 외 가공장비 희망품목이 있을시, </t>
    </r>
    <r>
      <rPr>
        <b/>
        <sz val="14"/>
        <color rgb="FFFF0000"/>
        <rFont val="맑은 고딕"/>
        <family val="3"/>
        <charset val="129"/>
        <scheme val="minor"/>
      </rPr>
      <t>견적서 첨부 (규격 반드시 표기, 2개소 이상 비교견적)</t>
    </r>
    <phoneticPr fontId="1" type="noConversion"/>
  </si>
  <si>
    <t>※ 1명이 여러 규격을 신청할 경우 연번을 동일하게 표기할 것</t>
    <phoneticPr fontId="1" type="noConversion"/>
  </si>
  <si>
    <t>1매당 1,600원(보조금 50%, 자부담 50%)</t>
    <phoneticPr fontId="1" type="noConversion"/>
  </si>
  <si>
    <t>※ 동일세대에서 세대원별 신청 금지</t>
    <phoneticPr fontId="1" type="noConversion"/>
  </si>
  <si>
    <t xml:space="preserve"> ※ 사업대상지 기준 읍면으로 신청할 것</t>
    <phoneticPr fontId="1" type="noConversion"/>
  </si>
  <si>
    <t>영동읍 동정리 3</t>
    <phoneticPr fontId="5" type="noConversion"/>
  </si>
  <si>
    <t>영동읍 동정리 150</t>
    <phoneticPr fontId="5" type="noConversion"/>
  </si>
  <si>
    <t>영동읍 동정리 62</t>
    <phoneticPr fontId="1" type="noConversion"/>
  </si>
  <si>
    <t>학산면</t>
    <phoneticPr fontId="5" type="noConversion"/>
  </si>
  <si>
    <t>학산영동로 111</t>
    <phoneticPr fontId="5" type="noConversion"/>
  </si>
  <si>
    <t>현대청과 감 수매 500kg</t>
    <phoneticPr fontId="5" type="noConversion"/>
  </si>
  <si>
    <t>※ 사업대상지 기준 읍면으로 신청할 것</t>
    <phoneticPr fontId="1" type="noConversion"/>
  </si>
  <si>
    <t>※ 작목반 등 생산자단체로 신청할 경우 대표자를 상단에 표기, 이하 회원들은 동일 연번으로 이하 행에 작성, 비고에 단체명 기재</t>
    <phoneticPr fontId="1" type="noConversion"/>
  </si>
  <si>
    <t>학산면</t>
    <phoneticPr fontId="1" type="noConversion"/>
  </si>
  <si>
    <t>곶감박스</t>
    <phoneticPr fontId="5" type="noConversion"/>
  </si>
  <si>
    <t>호두상자</t>
  </si>
  <si>
    <t>호두상자</t>
    <phoneticPr fontId="5" type="noConversion"/>
  </si>
  <si>
    <t>곶감박스</t>
    <phoneticPr fontId="1" type="noConversion"/>
  </si>
  <si>
    <t>ㅇㅇㅇㅇ로 123</t>
    <phoneticPr fontId="1" type="noConversion"/>
  </si>
  <si>
    <t>ㅇㅇㅇㅇ로 326</t>
    <phoneticPr fontId="1" type="noConversion"/>
  </si>
  <si>
    <t>ㅇㅇㅇㅇ길 ㅇㅇ</t>
    <phoneticPr fontId="1" type="noConversion"/>
  </si>
  <si>
    <t>ㅇㅇㅇ로 ㅇㅇ</t>
    <phoneticPr fontId="1" type="noConversion"/>
  </si>
  <si>
    <t>김ㅇㅇ</t>
    <phoneticPr fontId="1" type="noConversion"/>
  </si>
  <si>
    <t>정ㅇㅇ</t>
    <phoneticPr fontId="1" type="noConversion"/>
  </si>
  <si>
    <t>강ㅇㅇ</t>
    <phoneticPr fontId="1" type="noConversion"/>
  </si>
  <si>
    <t>이 ㅇㅇㅇ</t>
    <phoneticPr fontId="1" type="noConversion"/>
  </si>
  <si>
    <t>곶감</t>
    <phoneticPr fontId="1" type="noConversion"/>
  </si>
  <si>
    <t>학산면ㅇㅇㅇ리 00번지</t>
    <phoneticPr fontId="1" type="noConversion"/>
  </si>
  <si>
    <t>학산작목반</t>
    <phoneticPr fontId="1" type="noConversion"/>
  </si>
  <si>
    <t>학산작목반(대표)</t>
    <phoneticPr fontId="1" type="noConversion"/>
  </si>
  <si>
    <t>☆제외 대상자 : 임산물을 생산하는 임업인이 아니거나 임산물생산량이 기준에 부족하다고 판단될 경우 또는 군에서 정하는 사업기준을 이행하기 어려운 경우 등</t>
    <phoneticPr fontId="1" type="noConversion"/>
  </si>
  <si>
    <t>3. 농업경영체에 임산물 생산품목이 없을 경우 신청 불가가 원칙</t>
    <phoneticPr fontId="1" type="noConversion"/>
  </si>
  <si>
    <t>9. 업체 계약이 아닌 개인이 인부사역 시 보조사업자 가족관계증명서, 인부사역명세서, 영수서 제출</t>
  </si>
  <si>
    <t>10. 묘목식재, 스프링클러 등 사업 면적 확인 필요한 사업은 임야도에 면적 표기하여 첨부 제출</t>
  </si>
  <si>
    <t>11. 이체내역에 사업자 이름 확인하기 힘들 경우(ex 농업회사법인OOO) 이체확인증(사업자 이름 나오게) 첨부 제출</t>
  </si>
  <si>
    <t xml:space="preserve"> 라. 전체 건조시설 높이 3.6m이상 5.3m 이하(단층을 가벽으로 나누어 다른 용도로 사용 금지)</t>
    <phoneticPr fontId="1" type="noConversion"/>
  </si>
  <si>
    <r>
      <t xml:space="preserve">  ※ 위 목록은 </t>
    </r>
    <r>
      <rPr>
        <b/>
        <sz val="11"/>
        <color rgb="FF0000FF"/>
        <rFont val="맑은 고딕"/>
        <family val="3"/>
        <charset val="129"/>
        <scheme val="minor"/>
      </rPr>
      <t>수요조사를 위한 참고용</t>
    </r>
    <r>
      <rPr>
        <b/>
        <sz val="11"/>
        <color theme="1"/>
        <rFont val="맑은 고딕"/>
        <family val="3"/>
        <charset val="129"/>
        <scheme val="minor"/>
      </rPr>
      <t>이며,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r>
      <rPr>
        <b/>
        <u/>
        <sz val="11"/>
        <color rgb="FFFF0000"/>
        <rFont val="맑은 고딕"/>
        <family val="3"/>
        <charset val="129"/>
        <scheme val="minor"/>
      </rPr>
      <t xml:space="preserve">품목종류, 단가 등은 변경될수 있음
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 xml:space="preserve"> ※ 사업목록 외 저장건조시설 희망품목이 있을 시,</t>
    </r>
    <r>
      <rPr>
        <b/>
        <u/>
        <sz val="11"/>
        <color rgb="FFFF0000"/>
        <rFont val="맑은 고딕"/>
        <family val="3"/>
        <charset val="129"/>
        <scheme val="minor"/>
      </rPr>
      <t xml:space="preserve">
</t>
    </r>
    <r>
      <rPr>
        <b/>
        <sz val="11"/>
        <color rgb="FFFF0000"/>
        <rFont val="맑은 고딕"/>
        <family val="3"/>
        <charset val="129"/>
        <scheme val="minor"/>
      </rPr>
      <t xml:space="preserve">     </t>
    </r>
    <r>
      <rPr>
        <b/>
        <u/>
        <sz val="11"/>
        <color rgb="FFFF0000"/>
        <rFont val="맑은 고딕"/>
        <family val="3"/>
        <charset val="129"/>
        <scheme val="minor"/>
      </rPr>
      <t>견적서 첨부 (모델명, 규격 반드시 표기, 2개소 이상 비교견적)</t>
    </r>
    <phoneticPr fontId="1" type="noConversion"/>
  </si>
  <si>
    <t>※ 보수사업 사업량은 보수할 건물 면적 기재</t>
    <phoneticPr fontId="5" type="noConversion"/>
  </si>
  <si>
    <t>견적서 제출
(2부 이상)</t>
  </si>
  <si>
    <t>-</t>
  </si>
  <si>
    <t>기타 면적 냉동창고 및 저온저장고</t>
  </si>
  <si>
    <t>※ 기존사업 외 신규사업의 경우 '견적서' 2부 이상 첨부하여 낮은 사업단가 기재</t>
    <phoneticPr fontId="5" type="noConversion"/>
  </si>
  <si>
    <t>소형저온저장고</t>
  </si>
  <si>
    <t>※ 사업단가 적고 사업량 기재하면 사업비 자동 계산됨</t>
    <phoneticPr fontId="5" type="noConversion"/>
  </si>
  <si>
    <t>소형냉동창고</t>
  </si>
  <si>
    <t>㎡</t>
    <phoneticPr fontId="5" type="noConversion"/>
  </si>
  <si>
    <t>임계리 1</t>
    <phoneticPr fontId="5" type="noConversion"/>
  </si>
  <si>
    <t>소형냉동창고</t>
    <phoneticPr fontId="1" type="noConversion"/>
  </si>
  <si>
    <t>곶감, 표고</t>
  </si>
  <si>
    <t>소형저온저장고</t>
    <phoneticPr fontId="1" type="noConversion"/>
  </si>
  <si>
    <t>곶감</t>
  </si>
  <si>
    <t>동</t>
  </si>
  <si>
    <t>곶감걸이행거</t>
  </si>
  <si>
    <t>냉온풍기</t>
  </si>
  <si>
    <t>동</t>
    <phoneticPr fontId="5" type="noConversion"/>
  </si>
  <si>
    <t>곶감걸이행거</t>
    <phoneticPr fontId="1" type="noConversion"/>
  </si>
  <si>
    <t>열풍기</t>
  </si>
  <si>
    <t>냉온풍기</t>
    <phoneticPr fontId="1" type="noConversion"/>
  </si>
  <si>
    <t>제습기</t>
  </si>
  <si>
    <t>열풍기</t>
    <phoneticPr fontId="5" type="noConversion"/>
  </si>
  <si>
    <t>㎡</t>
  </si>
  <si>
    <t>곶감타래 보수</t>
  </si>
  <si>
    <t>제습기</t>
    <phoneticPr fontId="5" type="noConversion"/>
  </si>
  <si>
    <t>냉동창고 보수</t>
  </si>
  <si>
    <t>곶감타래 보수</t>
    <phoneticPr fontId="5" type="noConversion"/>
  </si>
  <si>
    <t>곶감타래</t>
  </si>
  <si>
    <t>냉동창고 보수</t>
    <phoneticPr fontId="5" type="noConversion"/>
  </si>
  <si>
    <t>냉동창고</t>
  </si>
  <si>
    <t>곶감타래</t>
    <phoneticPr fontId="5" type="noConversion"/>
  </si>
  <si>
    <t>냉동창고</t>
    <phoneticPr fontId="5" type="noConversion"/>
  </si>
  <si>
    <t>사 업 비 (원)</t>
    <phoneticPr fontId="5" type="noConversion"/>
  </si>
  <si>
    <t>담당자 : 김민석(3333)</t>
    <phoneticPr fontId="1" type="noConversion"/>
  </si>
  <si>
    <r>
      <t xml:space="preserve"> - 톱밥배지의 판매를 목적으로 하는 경우 </t>
    </r>
    <r>
      <rPr>
        <b/>
        <sz val="11"/>
        <rFont val="맑은 고딕"/>
        <family val="3"/>
        <charset val="128"/>
        <scheme val="minor"/>
      </rPr>
      <t>｢</t>
    </r>
    <r>
      <rPr>
        <b/>
        <sz val="11"/>
        <rFont val="맑은 고딕"/>
        <family val="3"/>
        <charset val="129"/>
        <scheme val="minor"/>
      </rPr>
      <t>종자산업법</t>
    </r>
    <r>
      <rPr>
        <b/>
        <sz val="11"/>
        <rFont val="맑은 고딕"/>
        <family val="3"/>
        <charset val="128"/>
        <scheme val="minor"/>
      </rPr>
      <t>｣</t>
    </r>
    <r>
      <rPr>
        <b/>
        <sz val="11"/>
        <rFont val="맑은 고딕"/>
        <family val="3"/>
        <charset val="129"/>
        <scheme val="minor"/>
      </rPr>
      <t xml:space="preserve"> 제37조 및 제38조에 따라 ‘종자업’ 등록, ‘생산․수입판매 신고(필요시)’ 또는 통상실시 등을 한 자에 한하여 지원(자가소비는 제외)</t>
    </r>
    <phoneticPr fontId="1" type="noConversion"/>
  </si>
  <si>
    <t xml:space="preserve"> - 생산자단체는 신청일 기준으로 구성원 중 최소 2명 이상이 표고재배경력이 5년 이상이면서 8시간 이상 톱밥배지 생산관련 집합교육을 받은 자를 포함하여야 함</t>
    <phoneticPr fontId="1" type="noConversion"/>
  </si>
  <si>
    <t xml:space="preserve"> - 표고재배경력 5년 이상인 ‘임업인 등 또는 생산자단체’로서 톱밥배지 생산관련 8시간 이상 집합교육(산림조합중앙회 산림버섯연구센터, 임업인종합연수원, 관련 대학 등)을 받은 자</t>
    <phoneticPr fontId="1" type="noConversion"/>
  </si>
  <si>
    <t>※ 톱밥배지 생산시설 지원 요건(생산관련 집합교육 이수증, 통상실시권 확인증, 종자업등록증 첨부 제출)</t>
    <phoneticPr fontId="5" type="noConversion"/>
  </si>
  <si>
    <t>※ 관수, 관정시설은 물탱크 가격 포함, 전기시설 등 기타 부대시설은 자부담 설치</t>
    <phoneticPr fontId="5" type="noConversion"/>
  </si>
  <si>
    <t>※ 표고재배시설은 표고재배시설 표준모델 시공지침 기준 시공</t>
    <phoneticPr fontId="5" type="noConversion"/>
  </si>
  <si>
    <t>※ 배지 무게는 원통형 1.3kg, 1.5kg, 봉형 3kg, 사각형 2kg 인정</t>
    <phoneticPr fontId="5" type="noConversion"/>
  </si>
  <si>
    <t>※ 배지는 외국산 종균 지원 제외(엘808, 추재2호 등), 종자업 등록하거나 통상실시권 있는 업체에서 구매</t>
    <phoneticPr fontId="5" type="noConversion"/>
  </si>
  <si>
    <t>※ 배지 구입은 톱밥배지 구입계획서, 통상실시권 제출</t>
    <phoneticPr fontId="5" type="noConversion"/>
  </si>
  <si>
    <t>※ 톱밥배지는 재배경력 1년 이상, 재배시설 300㎡이상에서 재배, 6,000봉 이상 재배하고 있는 자 지원</t>
    <phoneticPr fontId="5" type="noConversion"/>
  </si>
  <si>
    <t>※ 표고자목은 재배경력 1년 이상, 재배시설 300㎡이상 또는 노지에서 1,000본 이상 재배하고 있는 자 지원, 1필지에 1농가만 인정.(2 농가가 1 필지에 재배할 시 2 농가에 보조지원 x)</t>
    <phoneticPr fontId="5" type="noConversion"/>
  </si>
  <si>
    <r>
      <t xml:space="preserve">  ※ 위 목록은 </t>
    </r>
    <r>
      <rPr>
        <b/>
        <sz val="11"/>
        <color rgb="FF0000FF"/>
        <rFont val="맑은 고딕"/>
        <family val="3"/>
        <charset val="129"/>
        <scheme val="minor"/>
      </rPr>
      <t>수요조사를 위한 참고용</t>
    </r>
    <r>
      <rPr>
        <b/>
        <sz val="11"/>
        <color theme="1"/>
        <rFont val="맑은 고딕"/>
        <family val="3"/>
        <charset val="129"/>
        <scheme val="minor"/>
      </rPr>
      <t>이며,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r>
      <rPr>
        <b/>
        <u/>
        <sz val="11"/>
        <color rgb="FFFF0000"/>
        <rFont val="맑은 고딕"/>
        <family val="3"/>
        <charset val="129"/>
        <scheme val="minor"/>
      </rPr>
      <t xml:space="preserve">품목종류, 단가 등은 변경될수 있음
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 xml:space="preserve"> ※ 사업목록 외 생산단지(소액) 희망품목이 있을 시,</t>
    </r>
    <r>
      <rPr>
        <b/>
        <u/>
        <sz val="11"/>
        <color rgb="FFFF0000"/>
        <rFont val="맑은 고딕"/>
        <family val="3"/>
        <charset val="129"/>
        <scheme val="minor"/>
      </rPr>
      <t xml:space="preserve">
</t>
    </r>
    <r>
      <rPr>
        <b/>
        <sz val="11"/>
        <color rgb="FFFF0000"/>
        <rFont val="맑은 고딕"/>
        <family val="3"/>
        <charset val="129"/>
        <scheme val="minor"/>
      </rPr>
      <t xml:space="preserve">     </t>
    </r>
    <r>
      <rPr>
        <b/>
        <u/>
        <sz val="11"/>
        <color rgb="FFFF0000"/>
        <rFont val="맑은 고딕"/>
        <family val="3"/>
        <charset val="129"/>
        <scheme val="minor"/>
      </rPr>
      <t>견적서 첨부 (모델명, 규격 반드시 표기, 2개소 이상 비교견적)</t>
    </r>
    <phoneticPr fontId="1" type="noConversion"/>
  </si>
  <si>
    <t>km</t>
  </si>
  <si>
    <t>작업로 시설(신규)</t>
  </si>
  <si>
    <t>사업계획서 제출</t>
    <phoneticPr fontId="5" type="noConversion"/>
  </si>
  <si>
    <t>km</t>
    <phoneticPr fontId="5" type="noConversion"/>
  </si>
  <si>
    <t>밤</t>
    <phoneticPr fontId="5" type="noConversion"/>
  </si>
  <si>
    <t>작업로 시설(신규)</t>
    <phoneticPr fontId="1" type="noConversion"/>
  </si>
  <si>
    <t>ha</t>
  </si>
  <si>
    <t>모노레일</t>
  </si>
  <si>
    <t>ha</t>
    <phoneticPr fontId="5" type="noConversion"/>
  </si>
  <si>
    <t>모노레일</t>
    <phoneticPr fontId="1" type="noConversion"/>
  </si>
  <si>
    <t>철조망</t>
  </si>
  <si>
    <t>철조망</t>
    <phoneticPr fontId="1" type="noConversion"/>
  </si>
  <si>
    <t>전기 울타리</t>
  </si>
  <si>
    <t>전기 울타리</t>
    <phoneticPr fontId="1" type="noConversion"/>
  </si>
  <si>
    <t>대추비가림시설</t>
  </si>
  <si>
    <t>대추</t>
  </si>
  <si>
    <t>대추</t>
    <phoneticPr fontId="5" type="noConversion"/>
  </si>
  <si>
    <t>대추비가림시설</t>
    <phoneticPr fontId="1" type="noConversion"/>
  </si>
  <si>
    <t>공</t>
  </si>
  <si>
    <t>관정(6인치, 일반형)</t>
  </si>
  <si>
    <t>공</t>
    <phoneticPr fontId="5" type="noConversion"/>
  </si>
  <si>
    <t>관정(6인치, 일반형)</t>
    <phoneticPr fontId="1" type="noConversion"/>
  </si>
  <si>
    <t>임야도 또는 지적도에 사업실적 그려서 첨부 제출</t>
    <phoneticPr fontId="1" type="noConversion"/>
  </si>
  <si>
    <t>점적관수</t>
  </si>
  <si>
    <t>점적관수</t>
    <phoneticPr fontId="1" type="noConversion"/>
  </si>
  <si>
    <t>스프링클러</t>
  </si>
  <si>
    <t>스프링클러</t>
    <phoneticPr fontId="1" type="noConversion"/>
  </si>
  <si>
    <t>생산관련 집합교육 이수증, 통상실시권 확인증, 종자업등록증 첨부 제출</t>
  </si>
  <si>
    <t>톱밥배지생산시설(입봉기)</t>
  </si>
  <si>
    <t>표고</t>
  </si>
  <si>
    <t>표고</t>
    <phoneticPr fontId="5" type="noConversion"/>
  </si>
  <si>
    <t>톱밥배지생산시설(입봉기)</t>
    <phoneticPr fontId="1" type="noConversion"/>
  </si>
  <si>
    <t>버섯재배시설(냉난방시설)</t>
  </si>
  <si>
    <t>버섯재배시설(냉난방시설)</t>
    <phoneticPr fontId="1" type="noConversion"/>
  </si>
  <si>
    <t>표고재배시설 표준모델 시공지침따라 시공</t>
    <phoneticPr fontId="1" type="noConversion"/>
  </si>
  <si>
    <t>비닐하우스(톱밥표고)</t>
  </si>
  <si>
    <t>비닐하우스(톱밥표고))</t>
    <phoneticPr fontId="5" type="noConversion"/>
  </si>
  <si>
    <t>비닐하우스(원목표고)</t>
  </si>
  <si>
    <t>비닐하우스(원목표고)</t>
    <phoneticPr fontId="5" type="noConversion"/>
  </si>
  <si>
    <t>농업경영체 등록 확인서 제출(복령 재배 경력 1년 이상)</t>
    <phoneticPr fontId="1" type="noConversion"/>
  </si>
  <si>
    <t>본</t>
  </si>
  <si>
    <t>복령버섯 자목</t>
  </si>
  <si>
    <t>복령</t>
  </si>
  <si>
    <t>본</t>
    <phoneticPr fontId="5" type="noConversion"/>
  </si>
  <si>
    <t>복령</t>
    <phoneticPr fontId="5" type="noConversion"/>
  </si>
  <si>
    <t>복령버섯 자목 구입</t>
    <phoneticPr fontId="5" type="noConversion"/>
  </si>
  <si>
    <t>농업경영체 등록 확인서 제출(표고 재배 경력 1년 이상)</t>
    <phoneticPr fontId="1" type="noConversion"/>
  </si>
  <si>
    <t>kg</t>
  </si>
  <si>
    <t>갈변배지</t>
  </si>
  <si>
    <t>산조705</t>
    <phoneticPr fontId="1" type="noConversion"/>
  </si>
  <si>
    <t>봉</t>
    <phoneticPr fontId="5" type="noConversion"/>
  </si>
  <si>
    <t>갈변배지(원통형)</t>
    <phoneticPr fontId="5" type="noConversion"/>
  </si>
  <si>
    <t>톱밥배지</t>
  </si>
  <si>
    <t>참아람</t>
    <phoneticPr fontId="1" type="noConversion"/>
  </si>
  <si>
    <t>표고자목</t>
  </si>
  <si>
    <t>산조701</t>
    <phoneticPr fontId="1" type="noConversion"/>
  </si>
  <si>
    <t>톱밥배지(원통형)</t>
    <phoneticPr fontId="5" type="noConversion"/>
  </si>
  <si>
    <t>표고버섯 자목 구입</t>
    <phoneticPr fontId="5" type="noConversion"/>
  </si>
  <si>
    <t>종균</t>
    <phoneticPr fontId="1" type="noConversion"/>
  </si>
  <si>
    <t>kg/봉</t>
    <phoneticPr fontId="1" type="noConversion"/>
  </si>
  <si>
    <t>※ 기계화전지기는 농업경영체상 재배면적이 최소 300평 이상인 자 지원 가능</t>
    <phoneticPr fontId="5" type="noConversion"/>
  </si>
  <si>
    <t>※ 작업로 시설은 콘크리트 포장 지원대상 아님, 작업 난이도에 따라 차등 적용(단가표 참고), 사업계획서 같이 첨부 제출, 산림소득작물 생산면적이 3ha이상</t>
    <phoneticPr fontId="5" type="noConversion"/>
  </si>
  <si>
    <t>※ 굴삭기는 1톤 미만 지원, 임산물 재배면적 15ha 이상인 자 지원</t>
    <phoneticPr fontId="5" type="noConversion"/>
  </si>
  <si>
    <t>※ 동력운반차 중 승용형과 4륜구동 오토바이는 임산물 재배면적 10ha 이상인 자 지원</t>
    <phoneticPr fontId="5" type="noConversion"/>
  </si>
  <si>
    <r>
      <t xml:space="preserve">  ※ 위 목록은 </t>
    </r>
    <r>
      <rPr>
        <b/>
        <sz val="11"/>
        <color rgb="FF0000FF"/>
        <rFont val="맑은 고딕"/>
        <family val="3"/>
        <charset val="129"/>
        <scheme val="minor"/>
      </rPr>
      <t>수요조사를 위한 참고용</t>
    </r>
    <r>
      <rPr>
        <b/>
        <sz val="11"/>
        <color theme="1"/>
        <rFont val="맑은 고딕"/>
        <family val="3"/>
        <charset val="129"/>
        <scheme val="minor"/>
      </rPr>
      <t>이며,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r>
      <rPr>
        <b/>
        <u/>
        <sz val="11"/>
        <color rgb="FFFF0000"/>
        <rFont val="맑은 고딕"/>
        <family val="3"/>
        <charset val="129"/>
        <scheme val="minor"/>
      </rPr>
      <t xml:space="preserve">품목종류, 단가 등은 변경될수 있음
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 xml:space="preserve"> ※ 사업목록 외 생산기반조성 희망품목이 있을 시,</t>
    </r>
    <r>
      <rPr>
        <b/>
        <u/>
        <sz val="11"/>
        <color rgb="FFFF0000"/>
        <rFont val="맑은 고딕"/>
        <family val="3"/>
        <charset val="129"/>
        <scheme val="minor"/>
      </rPr>
      <t xml:space="preserve">
</t>
    </r>
    <r>
      <rPr>
        <b/>
        <sz val="11"/>
        <color rgb="FFFF0000"/>
        <rFont val="맑은 고딕"/>
        <family val="3"/>
        <charset val="129"/>
        <scheme val="minor"/>
      </rPr>
      <t xml:space="preserve">     </t>
    </r>
    <r>
      <rPr>
        <b/>
        <u/>
        <sz val="11"/>
        <color rgb="FFFF0000"/>
        <rFont val="맑은 고딕"/>
        <family val="3"/>
        <charset val="129"/>
        <scheme val="minor"/>
      </rPr>
      <t>견적서 첨부 (모델명, 규격 반드시 표기, 2개소 이상 비교견적)</t>
    </r>
    <phoneticPr fontId="1" type="noConversion"/>
  </si>
  <si>
    <t>작업로 시설(보수)</t>
  </si>
  <si>
    <t>굴취기</t>
  </si>
  <si>
    <t>작업로 시설(보수)</t>
    <phoneticPr fontId="5" type="noConversion"/>
  </si>
  <si>
    <t>감</t>
  </si>
  <si>
    <t>동력살분무기</t>
  </si>
  <si>
    <t>예취기</t>
  </si>
  <si>
    <t>동력살분무기</t>
    <phoneticPr fontId="5" type="noConversion"/>
  </si>
  <si>
    <t>잔디깍기</t>
  </si>
  <si>
    <t>예취기</t>
    <phoneticPr fontId="5" type="noConversion"/>
  </si>
  <si>
    <t>동력운반차</t>
  </si>
  <si>
    <t>잔디깍기</t>
    <phoneticPr fontId="5" type="noConversion"/>
  </si>
  <si>
    <t>동력운반차</t>
    <phoneticPr fontId="5" type="noConversion"/>
  </si>
  <si>
    <t>※ 현금거래 불가</t>
    <phoneticPr fontId="5" type="noConversion"/>
  </si>
  <si>
    <t>※ 지원받은 유기질비료는 해당 연도에 모두 소비해야함을 안내</t>
    <phoneticPr fontId="5" type="noConversion"/>
  </si>
  <si>
    <t>※ 녹색제품(환경표시 인증제품, GR마크 인증제품) 우선 구매 유도</t>
    <phoneticPr fontId="5" type="noConversion"/>
  </si>
  <si>
    <t>※ 부숙유기질비료의 경우에는 농촌진흥청에서 심사하여 인정하는 경우에 한함</t>
    <phoneticPr fontId="5" type="noConversion"/>
  </si>
  <si>
    <t>※ 부숙유기질 비료는 가축분퇴비, 퇴비 등을 말하며 지원단가는 특등급 기준이니 낮은 등급 구매 시 변동 가능 안내</t>
    <phoneticPr fontId="5" type="noConversion"/>
  </si>
  <si>
    <t>※ 유기질비료(혼합유박)는 식물성 원료로 만든 비료, 유기질비료(혼합유기질, 유기복합비료)는 동물성+식물성 원료로 만든 비료(참고)</t>
    <phoneticPr fontId="5" type="noConversion"/>
  </si>
  <si>
    <t>※ 필지 면적은 경영체등록 또는 경작사실 확인서 등 증빙서류를 통해 확인된 사항만 기재</t>
    <phoneticPr fontId="5" type="noConversion"/>
  </si>
  <si>
    <t>※ 사업지는 필지별로 각각 작성(예 : 임계리 000-0 외 2필지x)</t>
    <phoneticPr fontId="5" type="noConversion"/>
  </si>
  <si>
    <t>※ 사업량 기재하면 사업비 자동 계산됨</t>
    <phoneticPr fontId="5" type="noConversion"/>
  </si>
  <si>
    <t>임</t>
    <phoneticPr fontId="1" type="noConversion"/>
  </si>
  <si>
    <t>잔디</t>
    <phoneticPr fontId="1" type="noConversion"/>
  </si>
  <si>
    <t>담</t>
    <phoneticPr fontId="1" type="noConversion"/>
  </si>
  <si>
    <t>분재</t>
    <phoneticPr fontId="1" type="noConversion"/>
  </si>
  <si>
    <t>포</t>
    <phoneticPr fontId="5" type="noConversion"/>
  </si>
  <si>
    <t>임계리 1</t>
  </si>
  <si>
    <t>부숙유기질비료</t>
    <phoneticPr fontId="5" type="noConversion"/>
  </si>
  <si>
    <t>부</t>
    <phoneticPr fontId="1" type="noConversion"/>
  </si>
  <si>
    <t>전</t>
    <phoneticPr fontId="1" type="noConversion"/>
  </si>
  <si>
    <t>밤</t>
    <phoneticPr fontId="1" type="noConversion"/>
  </si>
  <si>
    <t>호두</t>
    <phoneticPr fontId="1" type="noConversion"/>
  </si>
  <si>
    <t>유기질비료(혼합유기질, 유기복합비료)</t>
    <phoneticPr fontId="5" type="noConversion"/>
  </si>
  <si>
    <r>
      <t xml:space="preserve">  ※ 위 목록은 </t>
    </r>
    <r>
      <rPr>
        <b/>
        <sz val="11"/>
        <color rgb="FF0000FF"/>
        <rFont val="맑은 고딕"/>
        <family val="3"/>
        <charset val="129"/>
        <scheme val="minor"/>
      </rPr>
      <t>수요조사를 위한 참고용</t>
    </r>
    <r>
      <rPr>
        <b/>
        <sz val="11"/>
        <color theme="1"/>
        <rFont val="맑은 고딕"/>
        <family val="3"/>
        <charset val="129"/>
        <scheme val="minor"/>
      </rPr>
      <t>이며,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r>
      <rPr>
        <b/>
        <u/>
        <sz val="11"/>
        <color rgb="FFFF0000"/>
        <rFont val="맑은 고딕"/>
        <family val="3"/>
        <charset val="129"/>
        <scheme val="minor"/>
      </rPr>
      <t>품목종류, 단가 등은 변경될수 있음</t>
    </r>
    <phoneticPr fontId="1" type="noConversion"/>
  </si>
  <si>
    <t>답</t>
    <phoneticPr fontId="1" type="noConversion"/>
  </si>
  <si>
    <t>포</t>
  </si>
  <si>
    <t>부숙유기질비료</t>
  </si>
  <si>
    <t>유기질비료</t>
  </si>
  <si>
    <t>유기질비료(혼합유박)</t>
    <phoneticPr fontId="5" type="noConversion"/>
  </si>
  <si>
    <t>농업 비료 지원 
중복 여부</t>
    <phoneticPr fontId="1" type="noConversion"/>
  </si>
  <si>
    <t>지목</t>
    <phoneticPr fontId="1" type="noConversion"/>
  </si>
  <si>
    <t xml:space="preserve"> ※ 경영체상 해당 임산물 재배하는 임업인만 신청 가능</t>
    <phoneticPr fontId="1" type="noConversion"/>
  </si>
  <si>
    <t>※ 경영체상 해당 임산물 재배하는 임업인만 신청 가능</t>
    <phoneticPr fontId="1" type="noConversion"/>
  </si>
  <si>
    <t xml:space="preserve"> ☆제외 대상자 : 임산물을 생산하는 임업인이 아니거나 임산물생산량이 기준에 부족하다고 판단될 경우 또는 군에서 정하는 사업기준을 이행하기 어려운 경우 등</t>
    <phoneticPr fontId="1" type="noConversion"/>
  </si>
  <si>
    <t xml:space="preserve"> ☆공통 유의사항(시트1), 사업요령(시트4) 및 각 사업별 시트하단 유의사항 반드시 숙지할 것</t>
    <phoneticPr fontId="1" type="noConversion"/>
  </si>
  <si>
    <r>
      <t xml:space="preserve">※ 개인별 총매수 최소 100매 이상 최대 3,000매 이하 신청하되, </t>
    </r>
    <r>
      <rPr>
        <b/>
        <u/>
        <sz val="14"/>
        <color rgb="FF0000FF"/>
        <rFont val="맑은 고딕"/>
        <family val="3"/>
        <charset val="129"/>
        <scheme val="minor"/>
      </rPr>
      <t>예산에 따라 변동될 수 있음</t>
    </r>
    <phoneticPr fontId="1" type="noConversion"/>
  </si>
  <si>
    <r>
      <t xml:space="preserve"> ※ </t>
    </r>
    <r>
      <rPr>
        <b/>
        <u/>
        <sz val="14"/>
        <color rgb="FFFF0000"/>
        <rFont val="맑은 고딕"/>
        <family val="3"/>
        <charset val="129"/>
        <scheme val="minor"/>
      </rPr>
      <t>총사업비 20,000천만원 이상은 계약 입찰대행 의뢰</t>
    </r>
    <r>
      <rPr>
        <b/>
        <sz val="14"/>
        <color theme="1"/>
        <rFont val="맑은 고딕"/>
        <family val="3"/>
        <charset val="129"/>
        <scheme val="minor"/>
      </rPr>
      <t xml:space="preserve"> 하여 진행</t>
    </r>
    <phoneticPr fontId="1" type="noConversion"/>
  </si>
  <si>
    <r>
      <t xml:space="preserve"> ※ </t>
    </r>
    <r>
      <rPr>
        <b/>
        <sz val="14"/>
        <color rgb="FF0000FF"/>
        <rFont val="맑은 고딕"/>
        <family val="3"/>
        <charset val="129"/>
        <scheme val="minor"/>
      </rPr>
      <t>한국농기계공업협동조합 등록된 농기계 지원</t>
    </r>
    <r>
      <rPr>
        <b/>
        <sz val="14"/>
        <color theme="1"/>
        <rFont val="맑은 고딕"/>
        <family val="3"/>
        <charset val="129"/>
        <scheme val="minor"/>
      </rPr>
      <t>(자체제작 등 검증되지 않은 장비는 지원 불가)</t>
    </r>
    <phoneticPr fontId="1" type="noConversion"/>
  </si>
  <si>
    <t>12. 사진대지 제출 시 사업량 다 나오게 제출(ex. 비료 200포대-&gt;비료 200포대 다 나오게 찍어서 제출)</t>
  </si>
  <si>
    <t>13. 사업대상지 변경 시 사전 승인 후 변경</t>
  </si>
  <si>
    <t>14. 견적서 제출은 2부 이상</t>
  </si>
  <si>
    <t>15. 사업 단가는 여건에 따라 변경될 수 있음</t>
  </si>
  <si>
    <t>견적서 제출(2부 이상)</t>
    <phoneticPr fontId="1" type="noConversion"/>
  </si>
  <si>
    <t>사업계획서 제출</t>
    <phoneticPr fontId="1" type="noConversion"/>
  </si>
  <si>
    <t>보조(50%)</t>
    <phoneticPr fontId="5" type="noConversion"/>
  </si>
  <si>
    <t>자담(50%)</t>
    <phoneticPr fontId="5" type="noConversion"/>
  </si>
  <si>
    <t>보조(90%)</t>
    <phoneticPr fontId="5" type="noConversion"/>
  </si>
  <si>
    <t>자담(10%)</t>
    <phoneticPr fontId="5" type="noConversion"/>
  </si>
  <si>
    <t>2023년 산림소득분야(임산물) 지원사업 수요조사 유의사항</t>
    <phoneticPr fontId="1" type="noConversion"/>
  </si>
  <si>
    <t>2023년 임산물 가공장비 지원사업 수요조사 신청 내역</t>
    <phoneticPr fontId="5" type="noConversion"/>
  </si>
  <si>
    <t xml:space="preserve"> ※ 사업기간 : 23. 1. ~ 6. 30. -&gt; 사업기간내 완료 가능한 사업자만 신청</t>
    <phoneticPr fontId="1" type="noConversion"/>
  </si>
  <si>
    <t>2023년 임산물 포장재 지원사업 수요조사 신청 내역</t>
    <phoneticPr fontId="5" type="noConversion"/>
  </si>
  <si>
    <t>※ 사업기간 : 23. 1. ~ 8. 31. -&gt; 사업기간내 완료 가능한 사업자만 신청</t>
    <phoneticPr fontId="1" type="noConversion"/>
  </si>
  <si>
    <t>2023년  임산물 저장시설 사업요령</t>
  </si>
  <si>
    <t>2023년 임산물 건조시설 사업요령</t>
  </si>
  <si>
    <t>2023년 표고버섯 재배시설 사업요령</t>
  </si>
  <si>
    <t>2023년 임산물 저장건조시설 지원사업 수요조사 신청 내역</t>
    <phoneticPr fontId="5" type="noConversion"/>
  </si>
  <si>
    <t>2023년 임산물 생산단지(소액) 지원사업 수요조사 신청 내역</t>
    <phoneticPr fontId="5" type="noConversion"/>
  </si>
  <si>
    <t>2023년 임산물 생산기반조성 지원사업 수요조사 신청 내역</t>
    <phoneticPr fontId="5" type="noConversion"/>
  </si>
  <si>
    <t>2023년 임산물 비료지원 사업 수요조사 신청 내역</t>
    <phoneticPr fontId="5" type="noConversion"/>
  </si>
  <si>
    <t>2023년 임산물 유통기반 지원사업 수요조사 신청 내역</t>
    <phoneticPr fontId="5" type="noConversion"/>
  </si>
  <si>
    <t>2023년 백두대간 주민소득 지원사업 수요조사 신청 내역</t>
    <phoneticPr fontId="5" type="noConversion"/>
  </si>
  <si>
    <t>2023년 백두대간 주민소득 지원사업목록</t>
    <phoneticPr fontId="1" type="noConversion"/>
  </si>
  <si>
    <t>2023년 임산물 비료지원 사업목록</t>
    <phoneticPr fontId="1" type="noConversion"/>
  </si>
  <si>
    <t>2023년 임산물 생산기반조성 사업목록</t>
    <phoneticPr fontId="1" type="noConversion"/>
  </si>
  <si>
    <t>2023년 임산물 생산단지(소액) 사업목록</t>
    <phoneticPr fontId="1" type="noConversion"/>
  </si>
  <si>
    <t>2023년 임산물 저장건조시설 사업목록</t>
    <phoneticPr fontId="1" type="noConversion"/>
  </si>
  <si>
    <t>선풍기(천장형)</t>
    <phoneticPr fontId="1" type="noConversion"/>
  </si>
  <si>
    <t>선풍기(스탠드형)</t>
    <phoneticPr fontId="1" type="noConversion"/>
  </si>
  <si>
    <t>㎡</t>
    <phoneticPr fontId="1" type="noConversion"/>
  </si>
  <si>
    <t>설계 필요</t>
    <phoneticPr fontId="1" type="noConversion"/>
  </si>
  <si>
    <t>토지소유</t>
    <phoneticPr fontId="1" type="noConversion"/>
  </si>
  <si>
    <t>건물 소유</t>
    <phoneticPr fontId="1" type="noConversion"/>
  </si>
  <si>
    <t>대상지 현황</t>
    <phoneticPr fontId="1" type="noConversion"/>
  </si>
  <si>
    <t>본인</t>
    <phoneticPr fontId="1" type="noConversion"/>
  </si>
  <si>
    <t>Ｘ</t>
    <phoneticPr fontId="1" type="noConversion"/>
  </si>
  <si>
    <t>○</t>
    <phoneticPr fontId="1" type="noConversion"/>
  </si>
  <si>
    <t>※ 곶감타래 및 냉동창고 신청 시 본인 소유의 토지어야 하며, 근저당권, 전세권 설정 없어야 함(지원 요건 안되면 변경 하고 신청 바랍니다.)</t>
    <phoneticPr fontId="5" type="noConversion"/>
  </si>
  <si>
    <t>※ 보수사업인 경우 사후관리기간 10년 지나야 하며, 건축물이 본인 소유의 명의어야 함(지원 요건 안되면 변경 하고 신청 바랍니다.)</t>
    <phoneticPr fontId="5" type="noConversion"/>
  </si>
  <si>
    <t>시설 면적(㎡)</t>
    <phoneticPr fontId="5" type="noConversion"/>
  </si>
  <si>
    <t>하우스 종류</t>
    <phoneticPr fontId="1" type="noConversion"/>
  </si>
  <si>
    <t>원목 3형</t>
    <phoneticPr fontId="1" type="noConversion"/>
  </si>
  <si>
    <t xml:space="preserve">톱밥 3형 </t>
    <phoneticPr fontId="1" type="noConversion"/>
  </si>
  <si>
    <t>표고재배시설 시공지침 참고</t>
    <phoneticPr fontId="5" type="noConversion"/>
  </si>
  <si>
    <t>예시</t>
    <phoneticPr fontId="1" type="noConversion"/>
  </si>
  <si>
    <t>버섯재배시설(냉온풍기)</t>
    <phoneticPr fontId="1" type="noConversion"/>
  </si>
  <si>
    <t>표고용 냉온풍기 생산단지(소액)으로 신청</t>
    <phoneticPr fontId="5" type="noConversion"/>
  </si>
  <si>
    <t>경영체 임산물 등록</t>
    <phoneticPr fontId="1" type="noConversion"/>
  </si>
  <si>
    <t>표고재배시설 표준모델 시공지침 표준품셈 적용</t>
    <phoneticPr fontId="1" type="noConversion"/>
  </si>
  <si>
    <t>※ 23년 토양개량제 신청자는 임야대상 농업경영체 등록자에 한하여 보조지원 가능하니 안내바람(유기질비료 미적용)</t>
    <phoneticPr fontId="5" type="noConversion"/>
  </si>
  <si>
    <t>견적서 및 납품서에 m단위로 제출</t>
    <phoneticPr fontId="1" type="noConversion"/>
  </si>
  <si>
    <t>동정리 151</t>
    <phoneticPr fontId="1" type="noConversion"/>
  </si>
  <si>
    <t>동정리 152</t>
    <phoneticPr fontId="1" type="noConversion"/>
  </si>
  <si>
    <t>토지 소유</t>
    <phoneticPr fontId="1" type="noConversion"/>
  </si>
  <si>
    <t>임대차 여부</t>
    <phoneticPr fontId="1" type="noConversion"/>
  </si>
  <si>
    <t>○(~2030.12.31.)</t>
    <phoneticPr fontId="1" type="noConversion"/>
  </si>
  <si>
    <t>동정리 산150</t>
    <phoneticPr fontId="5" type="noConversion"/>
  </si>
  <si>
    <t>곶감타래 설치</t>
    <phoneticPr fontId="1" type="noConversion"/>
  </si>
  <si>
    <t>동정리 150</t>
    <phoneticPr fontId="1" type="noConversion"/>
  </si>
  <si>
    <t>견적서 제출, 사업량에 냉동창고 면적 기재</t>
    <phoneticPr fontId="5" type="noConversion"/>
  </si>
  <si>
    <t>사업계획서 제출(업체에 맡길 시 견적서 추가 제출)</t>
    <phoneticPr fontId="5" type="noConversion"/>
  </si>
  <si>
    <t>버섯재배시설(냉난방기)</t>
    <phoneticPr fontId="1" type="noConversion"/>
  </si>
  <si>
    <t>견적서 2부 이상 제출</t>
    <phoneticPr fontId="1" type="noConversion"/>
  </si>
  <si>
    <t>견적서 2부 이상 제출</t>
    <phoneticPr fontId="1" type="noConversion"/>
  </si>
  <si>
    <t>○</t>
  </si>
  <si>
    <t>Ｘ</t>
  </si>
  <si>
    <r>
      <t>※ 품목, 규격 등에 따라 실제 단가는</t>
    </r>
    <r>
      <rPr>
        <b/>
        <u/>
        <sz val="14"/>
        <color rgb="FFFF0000"/>
        <rFont val="맑은 고딕"/>
        <family val="3"/>
        <charset val="129"/>
        <scheme val="minor"/>
      </rPr>
      <t xml:space="preserve"> 변동될 수 있음</t>
    </r>
    <phoneticPr fontId="1" type="noConversion"/>
  </si>
  <si>
    <t>경영체 생산품목
재배면적</t>
    <phoneticPr fontId="1" type="noConversion"/>
  </si>
  <si>
    <t>경영체 임산물
등록 여부</t>
    <phoneticPr fontId="1" type="noConversion"/>
  </si>
  <si>
    <t>2022년도 사업
희방 여부</t>
    <phoneticPr fontId="1" type="noConversion"/>
  </si>
  <si>
    <t>단가
(천원)</t>
    <phoneticPr fontId="5" type="noConversion"/>
  </si>
  <si>
    <t xml:space="preserve">※ 곶감타래, 냉동창고(10㎡초과) 등 신설 사업 토지등기부등본 확인 必(보수사업의 경우 건축물대장, 건축물등기, 토지등기부등본 확인) </t>
    <phoneticPr fontId="5" type="noConversion"/>
  </si>
  <si>
    <t>근저당권
설정</t>
    <phoneticPr fontId="1" type="noConversion"/>
  </si>
  <si>
    <t>건물 면적
(㎡)</t>
    <phoneticPr fontId="1" type="noConversion"/>
  </si>
  <si>
    <t>곶감타래
유무</t>
    <phoneticPr fontId="1" type="noConversion"/>
  </si>
  <si>
    <t>곶감타래
면적(㎡)</t>
    <phoneticPr fontId="1" type="noConversion"/>
  </si>
  <si>
    <t>곶감타래
주소</t>
    <phoneticPr fontId="1" type="noConversion"/>
  </si>
  <si>
    <t>2022년도 사업
희망 여부</t>
    <phoneticPr fontId="1" type="noConversion"/>
  </si>
  <si>
    <t xml:space="preserve">  ※ 비닐하우스(원목표고재배시설) : 표고재배시설 시공지침 표준품셈 단가 적용(보조50%, 자담50%)</t>
    <phoneticPr fontId="1" type="noConversion"/>
  </si>
  <si>
    <t xml:space="preserve">  ※ 비닐하우스(톱밥표고재배시설) : 표고재배시설 시공지침 표준품셈 단가 적용(보조50%, 자담50%)</t>
    <phoneticPr fontId="1" type="noConversion"/>
  </si>
  <si>
    <t>※ 표고자목 구입은 표고자목 구입계획서 제출</t>
    <phoneticPr fontId="5" type="noConversion"/>
  </si>
  <si>
    <t>※ 종균은 사업계획서상 구입예정 종균 기재(배지)</t>
    <phoneticPr fontId="5" type="noConversion"/>
  </si>
  <si>
    <t>※ 배지, 표고자목 등에 작성하는 시설면적은 실 재배시설 면적으로 기입(지적면적 x)</t>
    <phoneticPr fontId="5" type="noConversion"/>
  </si>
  <si>
    <t>※ 스프링클러, 울타리 등 설치 면적 확인이 필요한 사업인 경우 임야도에 설치 위치 표시하여 첨부 제출(필지 전체에 설치 시 미제출)</t>
    <phoneticPr fontId="5" type="noConversion"/>
  </si>
  <si>
    <t>※ 작업로 시설은 콘크리트 포장 지원대상 아님, 토공사 위주 작업 및 사업계획서, 임야대장(작업로 노선 표기) 같이 첨부 제출, 산림소득작물 생산면적이 3ha이상</t>
    <phoneticPr fontId="5" type="noConversion"/>
  </si>
  <si>
    <t>※ 버섯재배시설(냉난방시설) 지원 품목은 아래 사진 참조(버섯내재시설 냉온풍기는 저장건조시설 냉온풍기와 동일 및 산업용 지원)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</si>
</sst>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176" formatCode="#,##0&quot;개소&quot;"/>
    <numFmt numFmtId="177" formatCode="#,##0&quot;명&quot;"/>
    <numFmt numFmtId="178" formatCode="#,##0&quot;대&quot;"/>
    <numFmt numFmtId="179" formatCode="#,###&quot;매&quot;"/>
    <numFmt numFmtId="180" formatCode="_-* #,##0.0_-;\-* #,##0.0_-;_-* &quot;-&quot;_-;_-@_-"/>
    <numFmt numFmtId="181" formatCode="_-* #,##0.00_-;\-* #,##0.00_-;_-* &quot;-&quot;_-;_-@_-"/>
    <numFmt numFmtId="182" formatCode="#,###&quot;㎡&quot;"/>
    <numFmt numFmtId="183" formatCode="#,###&quot;kg&quot;"/>
    <numFmt numFmtId="184" formatCode="#,###&quot;대&quot;"/>
    <numFmt numFmtId="185" formatCode="#,###&quot;필&quot;&quot;지&quot;"/>
    <numFmt numFmtId="186" formatCode="#,##0&quot;식&quot;"/>
    <numFmt numFmtId="187" formatCode="##,##0.0&quot;㎡&quot;"/>
  </numFmts>
  <fonts count="4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HY헤드라인M"/>
      <family val="1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u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u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5"/>
      <color rgb="FF0000FF"/>
      <name val="맑은 고딕"/>
      <family val="3"/>
      <charset val="129"/>
      <scheme val="minor"/>
    </font>
    <font>
      <b/>
      <sz val="12"/>
      <color rgb="FF000000"/>
      <name val="휴먼명조"/>
      <charset val="129"/>
    </font>
    <font>
      <b/>
      <sz val="12"/>
      <color rgb="FF000000"/>
      <name val="맑은 고딕"/>
      <family val="2"/>
      <charset val="129"/>
    </font>
    <font>
      <sz val="12"/>
      <color rgb="FF000000"/>
      <name val="휴먼명조"/>
      <charset val="129"/>
    </font>
    <font>
      <sz val="11"/>
      <color theme="1"/>
      <name val="맑은 고딕"/>
      <family val="3"/>
      <charset val="128"/>
      <scheme val="minor"/>
    </font>
    <font>
      <i/>
      <sz val="11"/>
      <color rgb="FF0000FF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b/>
      <u/>
      <sz val="14"/>
      <color rgb="FFFF0000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4"/>
      <color rgb="FF0000FF"/>
      <name val="맑은 고딕"/>
      <family val="3"/>
      <charset val="129"/>
      <scheme val="minor"/>
    </font>
    <font>
      <i/>
      <sz val="11"/>
      <color rgb="FFFF0000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name val="맑은 고딕"/>
      <family val="3"/>
      <charset val="128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b/>
      <sz val="16"/>
      <color theme="1"/>
      <name val="맑은 고딕"/>
      <family val="3"/>
      <charset val="129"/>
      <scheme val="minor"/>
    </font>
    <font>
      <b/>
      <u/>
      <sz val="14"/>
      <color rgb="FF0000FF"/>
      <name val="맑은 고딕"/>
      <family val="3"/>
      <charset val="129"/>
      <scheme val="minor"/>
    </font>
    <font>
      <sz val="14"/>
      <color rgb="FF0000FF"/>
      <name val="맑은 고딕"/>
      <family val="3"/>
      <charset val="129"/>
      <scheme val="minor"/>
    </font>
    <font>
      <sz val="11"/>
      <color rgb="FFC00000"/>
      <name val="맑은 고딕"/>
      <family val="3"/>
      <charset val="129"/>
      <scheme val="minor"/>
    </font>
    <font>
      <b/>
      <sz val="11"/>
      <color rgb="FFC00000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</cellStyleXfs>
  <cellXfs count="31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2">
      <alignment vertical="center"/>
    </xf>
    <xf numFmtId="0" fontId="14" fillId="0" borderId="0" xfId="2" applyFont="1">
      <alignment vertical="center"/>
    </xf>
    <xf numFmtId="0" fontId="14" fillId="0" borderId="2" xfId="2" applyFont="1" applyBorder="1" applyAlignment="1">
      <alignment horizontal="left" vertical="center" shrinkToFit="1"/>
    </xf>
    <xf numFmtId="0" fontId="14" fillId="0" borderId="2" xfId="2" applyFont="1" applyBorder="1" applyAlignment="1">
      <alignment horizontal="center" vertical="center" shrinkToFit="1"/>
    </xf>
    <xf numFmtId="41" fontId="14" fillId="0" borderId="2" xfId="1" applyFont="1" applyBorder="1" applyAlignment="1">
      <alignment horizontal="center" vertical="center" shrinkToFit="1"/>
    </xf>
    <xf numFmtId="41" fontId="14" fillId="0" borderId="0" xfId="1" applyFont="1" applyAlignment="1">
      <alignment horizontal="right" vertical="center"/>
    </xf>
    <xf numFmtId="41" fontId="6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2" fillId="0" borderId="0" xfId="0" applyFont="1" applyBorder="1" applyAlignment="1">
      <alignment horizontal="left" vertical="center" wrapText="1"/>
    </xf>
    <xf numFmtId="0" fontId="14" fillId="0" borderId="0" xfId="2" applyFont="1" applyBorder="1">
      <alignment vertical="center"/>
    </xf>
    <xf numFmtId="0" fontId="11" fillId="0" borderId="0" xfId="2" applyFont="1" applyBorder="1">
      <alignment vertical="center"/>
    </xf>
    <xf numFmtId="0" fontId="6" fillId="0" borderId="0" xfId="2" applyBorder="1">
      <alignment vertical="center"/>
    </xf>
    <xf numFmtId="41" fontId="14" fillId="0" borderId="0" xfId="1" applyFont="1" applyBorder="1">
      <alignment vertical="center"/>
    </xf>
    <xf numFmtId="41" fontId="11" fillId="0" borderId="0" xfId="1" applyFont="1" applyBorder="1">
      <alignment vertical="center"/>
    </xf>
    <xf numFmtId="41" fontId="6" fillId="0" borderId="0" xfId="1" applyFont="1" applyBorder="1">
      <alignment vertical="center"/>
    </xf>
    <xf numFmtId="0" fontId="2" fillId="0" borderId="0" xfId="0" applyFont="1" applyBorder="1" applyAlignment="1">
      <alignment vertical="center" wrapText="1"/>
    </xf>
    <xf numFmtId="41" fontId="11" fillId="3" borderId="20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1" fontId="2" fillId="0" borderId="1" xfId="1" applyFont="1" applyBorder="1">
      <alignment vertical="center"/>
    </xf>
    <xf numFmtId="0" fontId="11" fillId="0" borderId="6" xfId="2" applyFont="1" applyBorder="1" applyAlignment="1">
      <alignment vertical="center"/>
    </xf>
    <xf numFmtId="0" fontId="16" fillId="0" borderId="0" xfId="0" applyFont="1">
      <alignment vertical="center"/>
    </xf>
    <xf numFmtId="0" fontId="8" fillId="0" borderId="0" xfId="0" applyFont="1">
      <alignment vertical="center"/>
    </xf>
    <xf numFmtId="0" fontId="14" fillId="0" borderId="3" xfId="2" applyFont="1" applyBorder="1" applyAlignment="1">
      <alignment horizontal="left" vertical="center" shrinkToFit="1"/>
    </xf>
    <xf numFmtId="0" fontId="14" fillId="0" borderId="3" xfId="2" applyFont="1" applyBorder="1" applyAlignment="1">
      <alignment horizontal="center" vertical="center" shrinkToFit="1"/>
    </xf>
    <xf numFmtId="41" fontId="14" fillId="0" borderId="3" xfId="1" applyFont="1" applyBorder="1" applyAlignment="1">
      <alignment horizontal="center" vertical="center" shrinkToFit="1"/>
    </xf>
    <xf numFmtId="0" fontId="14" fillId="0" borderId="26" xfId="2" applyFont="1" applyBorder="1">
      <alignment vertical="center"/>
    </xf>
    <xf numFmtId="0" fontId="9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41" fontId="2" fillId="0" borderId="9" xfId="1" applyFont="1" applyBorder="1">
      <alignment vertical="center"/>
    </xf>
    <xf numFmtId="41" fontId="2" fillId="0" borderId="0" xfId="1" applyFont="1" applyBorder="1">
      <alignment vertical="center"/>
    </xf>
    <xf numFmtId="41" fontId="7" fillId="0" borderId="0" xfId="1" applyFont="1" applyBorder="1">
      <alignment vertical="center"/>
    </xf>
    <xf numFmtId="41" fontId="0" fillId="0" borderId="0" xfId="1" applyFont="1" applyBorder="1">
      <alignment vertical="center"/>
    </xf>
    <xf numFmtId="0" fontId="2" fillId="0" borderId="9" xfId="0" applyFont="1" applyBorder="1" applyAlignment="1">
      <alignment vertical="center" wrapText="1"/>
    </xf>
    <xf numFmtId="0" fontId="21" fillId="0" borderId="8" xfId="2" applyFont="1" applyBorder="1" applyAlignment="1">
      <alignment horizontal="center" vertical="center" shrinkToFit="1"/>
    </xf>
    <xf numFmtId="41" fontId="21" fillId="0" borderId="8" xfId="1" applyFont="1" applyBorder="1" applyAlignment="1">
      <alignment horizontal="center" vertical="center" shrinkToFit="1"/>
    </xf>
    <xf numFmtId="0" fontId="21" fillId="0" borderId="2" xfId="2" applyFont="1" applyBorder="1" applyAlignment="1">
      <alignment horizontal="center" vertical="center" shrinkToFit="1"/>
    </xf>
    <xf numFmtId="41" fontId="21" fillId="0" borderId="2" xfId="1" applyFont="1" applyBorder="1" applyAlignment="1">
      <alignment horizontal="center" vertical="center" shrinkToFit="1"/>
    </xf>
    <xf numFmtId="0" fontId="22" fillId="0" borderId="0" xfId="2" applyFont="1">
      <alignment vertical="center"/>
    </xf>
    <xf numFmtId="0" fontId="22" fillId="0" borderId="0" xfId="2" applyFont="1" applyBorder="1">
      <alignment vertical="center"/>
    </xf>
    <xf numFmtId="41" fontId="22" fillId="0" borderId="0" xfId="1" applyFont="1" applyAlignment="1">
      <alignment horizontal="right" vertical="center"/>
    </xf>
    <xf numFmtId="41" fontId="22" fillId="0" borderId="0" xfId="1" applyFont="1" applyBorder="1">
      <alignment vertical="center"/>
    </xf>
    <xf numFmtId="0" fontId="23" fillId="0" borderId="0" xfId="2" applyFont="1">
      <alignment vertical="center"/>
    </xf>
    <xf numFmtId="0" fontId="23" fillId="0" borderId="0" xfId="2" applyFont="1" applyBorder="1">
      <alignment vertical="center"/>
    </xf>
    <xf numFmtId="41" fontId="23" fillId="0" borderId="0" xfId="1" applyFont="1" applyAlignment="1">
      <alignment horizontal="right" vertical="center"/>
    </xf>
    <xf numFmtId="41" fontId="23" fillId="0" borderId="0" xfId="1" applyFont="1" applyBorder="1">
      <alignment vertical="center"/>
    </xf>
    <xf numFmtId="0" fontId="24" fillId="0" borderId="0" xfId="2" applyFont="1">
      <alignment vertical="center"/>
    </xf>
    <xf numFmtId="0" fontId="26" fillId="0" borderId="0" xfId="2" applyFont="1">
      <alignment vertical="center"/>
    </xf>
    <xf numFmtId="0" fontId="26" fillId="0" borderId="0" xfId="2" applyFont="1" applyBorder="1">
      <alignment vertical="center"/>
    </xf>
    <xf numFmtId="41" fontId="26" fillId="0" borderId="0" xfId="1" applyFont="1" applyBorder="1">
      <alignment vertical="center"/>
    </xf>
    <xf numFmtId="0" fontId="27" fillId="0" borderId="0" xfId="2" applyFont="1">
      <alignment vertical="center"/>
    </xf>
    <xf numFmtId="0" fontId="27" fillId="0" borderId="0" xfId="2" applyFont="1" applyBorder="1">
      <alignment vertical="center"/>
    </xf>
    <xf numFmtId="41" fontId="27" fillId="0" borderId="0" xfId="1" applyFont="1" applyAlignment="1">
      <alignment horizontal="right" vertical="center"/>
    </xf>
    <xf numFmtId="41" fontId="27" fillId="0" borderId="0" xfId="1" applyFont="1" applyBorder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2" applyFont="1" applyBorder="1" applyAlignment="1">
      <alignment vertical="center"/>
    </xf>
    <xf numFmtId="0" fontId="9" fillId="0" borderId="0" xfId="2" applyFont="1">
      <alignment vertical="center"/>
    </xf>
    <xf numFmtId="0" fontId="9" fillId="0" borderId="0" xfId="2" applyFont="1" applyBorder="1">
      <alignment vertical="center"/>
    </xf>
    <xf numFmtId="41" fontId="9" fillId="0" borderId="0" xfId="1" applyFont="1" applyAlignment="1">
      <alignment horizontal="right" vertical="center"/>
    </xf>
    <xf numFmtId="41" fontId="9" fillId="0" borderId="0" xfId="1" applyFont="1" applyBorder="1">
      <alignment vertical="center"/>
    </xf>
    <xf numFmtId="0" fontId="12" fillId="0" borderId="0" xfId="2" applyFont="1" applyBorder="1" applyAlignment="1">
      <alignment vertical="center" wrapText="1"/>
    </xf>
    <xf numFmtId="0" fontId="12" fillId="0" borderId="0" xfId="2" applyFont="1" applyBorder="1" applyAlignment="1">
      <alignment vertical="center"/>
    </xf>
    <xf numFmtId="0" fontId="29" fillId="0" borderId="2" xfId="2" applyFont="1" applyBorder="1" applyAlignment="1">
      <alignment horizontal="center" vertical="center" shrinkToFit="1"/>
    </xf>
    <xf numFmtId="41" fontId="29" fillId="0" borderId="2" xfId="1" applyFont="1" applyBorder="1" applyAlignment="1">
      <alignment horizontal="center" vertical="center" shrinkToFit="1"/>
    </xf>
    <xf numFmtId="0" fontId="30" fillId="0" borderId="0" xfId="2" applyFont="1">
      <alignment vertical="center"/>
    </xf>
    <xf numFmtId="0" fontId="30" fillId="0" borderId="0" xfId="2" applyFont="1" applyBorder="1">
      <alignment vertical="center"/>
    </xf>
    <xf numFmtId="41" fontId="30" fillId="0" borderId="0" xfId="1" applyFont="1" applyBorder="1">
      <alignment vertical="center"/>
    </xf>
    <xf numFmtId="176" fontId="11" fillId="3" borderId="20" xfId="1" applyNumberFormat="1" applyFont="1" applyFill="1" applyBorder="1" applyAlignment="1">
      <alignment horizontal="center" vertical="center"/>
    </xf>
    <xf numFmtId="177" fontId="11" fillId="3" borderId="20" xfId="1" applyNumberFormat="1" applyFont="1" applyFill="1" applyBorder="1" applyAlignment="1">
      <alignment horizontal="center" vertical="center"/>
    </xf>
    <xf numFmtId="0" fontId="21" fillId="0" borderId="2" xfId="2" applyFont="1" applyBorder="1" applyAlignment="1">
      <alignment horizontal="left" vertical="center" shrinkToFit="1"/>
    </xf>
    <xf numFmtId="181" fontId="21" fillId="0" borderId="2" xfId="1" applyNumberFormat="1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left" vertical="center" wrapText="1"/>
    </xf>
    <xf numFmtId="41" fontId="32" fillId="0" borderId="0" xfId="1" applyFont="1" applyBorder="1">
      <alignment vertical="center"/>
    </xf>
    <xf numFmtId="41" fontId="31" fillId="0" borderId="0" xfId="1" applyFont="1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0" xfId="0" applyBorder="1">
      <alignment vertical="center"/>
    </xf>
    <xf numFmtId="0" fontId="2" fillId="0" borderId="33" xfId="0" applyFont="1" applyBorder="1">
      <alignment vertical="center"/>
    </xf>
    <xf numFmtId="0" fontId="0" fillId="0" borderId="33" xfId="0" applyBorder="1">
      <alignment vertical="center"/>
    </xf>
    <xf numFmtId="0" fontId="8" fillId="0" borderId="33" xfId="0" applyFont="1" applyBorder="1">
      <alignment vertical="center"/>
    </xf>
    <xf numFmtId="0" fontId="0" fillId="0" borderId="23" xfId="0" applyBorder="1">
      <alignment vertical="center"/>
    </xf>
    <xf numFmtId="0" fontId="0" fillId="0" borderId="22" xfId="0" applyBorder="1">
      <alignment vertical="center"/>
    </xf>
    <xf numFmtId="0" fontId="16" fillId="0" borderId="22" xfId="0" applyFont="1" applyBorder="1">
      <alignment vertical="center"/>
    </xf>
    <xf numFmtId="0" fontId="0" fillId="0" borderId="21" xfId="0" applyBorder="1">
      <alignment vertical="center"/>
    </xf>
    <xf numFmtId="0" fontId="8" fillId="0" borderId="0" xfId="2" applyFont="1">
      <alignment vertical="center"/>
    </xf>
    <xf numFmtId="41" fontId="11" fillId="3" borderId="39" xfId="1" applyFont="1" applyFill="1" applyBorder="1" applyAlignment="1">
      <alignment horizontal="center" vertical="center"/>
    </xf>
    <xf numFmtId="178" fontId="11" fillId="3" borderId="39" xfId="1" applyNumberFormat="1" applyFont="1" applyFill="1" applyBorder="1" applyAlignment="1">
      <alignment horizontal="center" vertical="center"/>
    </xf>
    <xf numFmtId="177" fontId="11" fillId="3" borderId="39" xfId="1" applyNumberFormat="1" applyFont="1" applyFill="1" applyBorder="1" applyAlignment="1">
      <alignment horizontal="center" vertical="center"/>
    </xf>
    <xf numFmtId="0" fontId="12" fillId="0" borderId="0" xfId="2" applyFont="1">
      <alignment vertical="center"/>
    </xf>
    <xf numFmtId="0" fontId="14" fillId="4" borderId="2" xfId="2" applyFont="1" applyFill="1" applyBorder="1" applyAlignment="1">
      <alignment horizontal="center" vertical="center" shrinkToFit="1"/>
    </xf>
    <xf numFmtId="41" fontId="11" fillId="3" borderId="39" xfId="1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30" fillId="0" borderId="0" xfId="0" applyFont="1">
      <alignment vertical="center"/>
    </xf>
    <xf numFmtId="0" fontId="36" fillId="0" borderId="0" xfId="0" applyFont="1" applyBorder="1">
      <alignment vertical="center"/>
    </xf>
    <xf numFmtId="0" fontId="30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41" fontId="2" fillId="0" borderId="52" xfId="1" applyFont="1" applyBorder="1">
      <alignment vertical="center"/>
    </xf>
    <xf numFmtId="0" fontId="2" fillId="0" borderId="53" xfId="0" applyFont="1" applyBorder="1" applyAlignment="1">
      <alignment horizontal="center" vertical="center"/>
    </xf>
    <xf numFmtId="0" fontId="28" fillId="0" borderId="0" xfId="2" applyFont="1">
      <alignment vertical="center"/>
    </xf>
    <xf numFmtId="0" fontId="38" fillId="0" borderId="0" xfId="2" applyFont="1">
      <alignment vertical="center"/>
    </xf>
    <xf numFmtId="0" fontId="38" fillId="0" borderId="0" xfId="2" applyFont="1" applyBorder="1">
      <alignment vertical="center"/>
    </xf>
    <xf numFmtId="0" fontId="24" fillId="0" borderId="0" xfId="2" applyFont="1" applyBorder="1" applyAlignment="1">
      <alignment vertical="center"/>
    </xf>
    <xf numFmtId="0" fontId="24" fillId="0" borderId="0" xfId="2" applyFont="1" applyBorder="1">
      <alignment vertical="center"/>
    </xf>
    <xf numFmtId="41" fontId="24" fillId="0" borderId="0" xfId="1" applyFont="1" applyAlignment="1">
      <alignment horizontal="right" vertical="center"/>
    </xf>
    <xf numFmtId="41" fontId="24" fillId="0" borderId="0" xfId="1" applyFont="1" applyBorder="1">
      <alignment vertical="center"/>
    </xf>
    <xf numFmtId="0" fontId="24" fillId="0" borderId="0" xfId="0" applyFont="1" applyBorder="1" applyAlignment="1">
      <alignment horizontal="left" vertical="center" wrapText="1"/>
    </xf>
    <xf numFmtId="0" fontId="40" fillId="0" borderId="0" xfId="2" applyFont="1">
      <alignment vertical="center"/>
    </xf>
    <xf numFmtId="0" fontId="11" fillId="3" borderId="60" xfId="2" applyFont="1" applyFill="1" applyBorder="1" applyAlignment="1">
      <alignment horizontal="center" vertical="center" shrinkToFit="1"/>
    </xf>
    <xf numFmtId="0" fontId="11" fillId="3" borderId="20" xfId="2" applyFont="1" applyFill="1" applyBorder="1" applyAlignment="1">
      <alignment horizontal="center" vertical="center" shrinkToFit="1"/>
    </xf>
    <xf numFmtId="176" fontId="11" fillId="3" borderId="39" xfId="1" applyNumberFormat="1" applyFont="1" applyFill="1" applyBorder="1" applyAlignment="1">
      <alignment horizontal="center" vertical="center"/>
    </xf>
    <xf numFmtId="179" fontId="11" fillId="3" borderId="20" xfId="1" applyNumberFormat="1" applyFont="1" applyFill="1" applyBorder="1" applyAlignment="1">
      <alignment horizontal="center" vertical="center"/>
    </xf>
    <xf numFmtId="179" fontId="11" fillId="3" borderId="61" xfId="1" applyNumberFormat="1" applyFont="1" applyFill="1" applyBorder="1" applyAlignment="1">
      <alignment horizontal="center" vertical="center"/>
    </xf>
    <xf numFmtId="0" fontId="11" fillId="3" borderId="62" xfId="2" applyFont="1" applyFill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179" fontId="21" fillId="0" borderId="8" xfId="1" applyNumberFormat="1" applyFont="1" applyBorder="1" applyAlignment="1">
      <alignment horizontal="right" vertical="center" shrinkToFit="1"/>
    </xf>
    <xf numFmtId="183" fontId="21" fillId="0" borderId="8" xfId="1" applyNumberFormat="1" applyFont="1" applyBorder="1" applyAlignment="1">
      <alignment horizontal="right" vertical="center" shrinkToFit="1"/>
    </xf>
    <xf numFmtId="0" fontId="21" fillId="0" borderId="12" xfId="2" applyFont="1" applyBorder="1" applyAlignment="1">
      <alignment horizontal="center" vertical="center" shrinkToFit="1"/>
    </xf>
    <xf numFmtId="0" fontId="14" fillId="0" borderId="10" xfId="2" applyFont="1" applyBorder="1" applyAlignment="1">
      <alignment horizontal="center" vertical="center" shrinkToFit="1"/>
    </xf>
    <xf numFmtId="179" fontId="21" fillId="0" borderId="2" xfId="1" applyNumberFormat="1" applyFont="1" applyBorder="1" applyAlignment="1">
      <alignment horizontal="right" vertical="center" shrinkToFit="1"/>
    </xf>
    <xf numFmtId="183" fontId="21" fillId="0" borderId="2" xfId="1" applyNumberFormat="1" applyFont="1" applyBorder="1" applyAlignment="1">
      <alignment horizontal="right" vertical="center" shrinkToFit="1"/>
    </xf>
    <xf numFmtId="0" fontId="21" fillId="0" borderId="5" xfId="2" applyFont="1" applyBorder="1" applyAlignment="1">
      <alignment horizontal="center" vertical="center" shrinkToFit="1"/>
    </xf>
    <xf numFmtId="179" fontId="29" fillId="0" borderId="2" xfId="1" applyNumberFormat="1" applyFont="1" applyBorder="1" applyAlignment="1">
      <alignment horizontal="right" vertical="center" shrinkToFit="1"/>
    </xf>
    <xf numFmtId="183" fontId="29" fillId="0" borderId="2" xfId="1" applyNumberFormat="1" applyFont="1" applyBorder="1" applyAlignment="1">
      <alignment horizontal="right" vertical="center" shrinkToFit="1"/>
    </xf>
    <xf numFmtId="0" fontId="29" fillId="0" borderId="5" xfId="2" applyFont="1" applyBorder="1" applyAlignment="1">
      <alignment horizontal="center" vertical="center" shrinkToFit="1"/>
    </xf>
    <xf numFmtId="179" fontId="14" fillId="0" borderId="2" xfId="1" applyNumberFormat="1" applyFont="1" applyBorder="1" applyAlignment="1">
      <alignment horizontal="right" vertical="center" shrinkToFit="1"/>
    </xf>
    <xf numFmtId="183" fontId="14" fillId="0" borderId="2" xfId="1" applyNumberFormat="1" applyFont="1" applyBorder="1" applyAlignment="1">
      <alignment horizontal="center" vertical="center" shrinkToFit="1"/>
    </xf>
    <xf numFmtId="0" fontId="14" fillId="0" borderId="5" xfId="2" applyFont="1" applyBorder="1" applyAlignment="1">
      <alignment horizontal="center" vertical="center" shrinkToFit="1"/>
    </xf>
    <xf numFmtId="0" fontId="14" fillId="0" borderId="27" xfId="2" applyFont="1" applyBorder="1" applyAlignment="1">
      <alignment horizontal="center" vertical="center" shrinkToFit="1"/>
    </xf>
    <xf numFmtId="179" fontId="14" fillId="0" borderId="3" xfId="1" applyNumberFormat="1" applyFont="1" applyBorder="1" applyAlignment="1">
      <alignment horizontal="right" vertical="center" shrinkToFit="1"/>
    </xf>
    <xf numFmtId="183" fontId="14" fillId="0" borderId="3" xfId="1" applyNumberFormat="1" applyFont="1" applyBorder="1" applyAlignment="1">
      <alignment horizontal="center" vertical="center" shrinkToFit="1"/>
    </xf>
    <xf numFmtId="41" fontId="21" fillId="0" borderId="3" xfId="1" applyFont="1" applyBorder="1" applyAlignment="1">
      <alignment horizontal="center" vertical="center" shrinkToFit="1"/>
    </xf>
    <xf numFmtId="0" fontId="14" fillId="0" borderId="28" xfId="2" applyFont="1" applyBorder="1" applyAlignment="1">
      <alignment horizontal="center" vertical="center" shrinkToFit="1"/>
    </xf>
    <xf numFmtId="41" fontId="14" fillId="0" borderId="0" xfId="1" applyFont="1" applyBorder="1" applyAlignment="1">
      <alignment horizontal="right" vertical="center"/>
    </xf>
    <xf numFmtId="41" fontId="11" fillId="0" borderId="0" xfId="1" applyFont="1" applyBorder="1" applyAlignment="1">
      <alignment horizontal="right" vertical="center"/>
    </xf>
    <xf numFmtId="0" fontId="8" fillId="0" borderId="0" xfId="2" applyFont="1" applyBorder="1">
      <alignment vertical="center"/>
    </xf>
    <xf numFmtId="41" fontId="6" fillId="0" borderId="0" xfId="1" applyFont="1" applyBorder="1" applyAlignment="1">
      <alignment horizontal="right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1" fontId="2" fillId="0" borderId="18" xfId="1" applyFont="1" applyBorder="1">
      <alignment vertical="center"/>
    </xf>
    <xf numFmtId="0" fontId="2" fillId="0" borderId="67" xfId="0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 shrinkToFit="1"/>
    </xf>
    <xf numFmtId="0" fontId="14" fillId="0" borderId="0" xfId="2" applyFont="1" applyBorder="1" applyAlignment="1">
      <alignment horizontal="left" vertical="center" shrinkToFit="1"/>
    </xf>
    <xf numFmtId="41" fontId="7" fillId="0" borderId="0" xfId="1" applyFont="1" applyBorder="1" applyAlignment="1">
      <alignment horizontal="center" vertical="center" shrinkToFit="1"/>
    </xf>
    <xf numFmtId="41" fontId="14" fillId="0" borderId="0" xfId="1" applyFont="1" applyBorder="1" applyAlignment="1">
      <alignment horizontal="right" vertical="center" shrinkToFit="1"/>
    </xf>
    <xf numFmtId="41" fontId="14" fillId="0" borderId="0" xfId="1" applyFont="1" applyBorder="1" applyAlignment="1">
      <alignment horizontal="center" vertical="center" shrinkToFit="1"/>
    </xf>
    <xf numFmtId="0" fontId="14" fillId="0" borderId="36" xfId="2" applyFont="1" applyBorder="1" applyAlignment="1">
      <alignment horizontal="center" vertical="center" shrinkToFit="1"/>
    </xf>
    <xf numFmtId="182" fontId="2" fillId="0" borderId="1" xfId="0" applyNumberFormat="1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186" fontId="2" fillId="0" borderId="1" xfId="0" applyNumberFormat="1" applyFont="1" applyBorder="1" applyAlignment="1">
      <alignment horizontal="center" vertical="center"/>
    </xf>
    <xf numFmtId="41" fontId="2" fillId="3" borderId="20" xfId="1" applyFont="1" applyFill="1" applyBorder="1" applyAlignment="1">
      <alignment horizontal="center" vertical="center" shrinkToFit="1"/>
    </xf>
    <xf numFmtId="41" fontId="2" fillId="3" borderId="61" xfId="1" applyFont="1" applyFill="1" applyBorder="1" applyAlignment="1">
      <alignment horizontal="center" vertical="center" shrinkToFit="1"/>
    </xf>
    <xf numFmtId="41" fontId="11" fillId="3" borderId="20" xfId="1" applyFont="1" applyFill="1" applyBorder="1" applyAlignment="1">
      <alignment horizontal="center" vertical="center" wrapText="1" shrinkToFit="1"/>
    </xf>
    <xf numFmtId="41" fontId="11" fillId="3" borderId="61" xfId="1" applyFont="1" applyFill="1" applyBorder="1" applyAlignment="1">
      <alignment horizontal="center" vertical="center"/>
    </xf>
    <xf numFmtId="0" fontId="21" fillId="0" borderId="11" xfId="2" applyFont="1" applyBorder="1" applyAlignment="1">
      <alignment horizontal="center" vertical="center" shrinkToFit="1"/>
    </xf>
    <xf numFmtId="41" fontId="21" fillId="0" borderId="8" xfId="1" applyFont="1" applyBorder="1" applyAlignment="1">
      <alignment horizontal="right" vertical="center" shrinkToFit="1"/>
    </xf>
    <xf numFmtId="0" fontId="21" fillId="0" borderId="8" xfId="2" applyFont="1" applyBorder="1" applyAlignment="1">
      <alignment horizontal="right" vertical="center" shrinkToFit="1"/>
    </xf>
    <xf numFmtId="0" fontId="21" fillId="0" borderId="10" xfId="2" applyFont="1" applyBorder="1" applyAlignment="1">
      <alignment horizontal="center" vertical="center" shrinkToFit="1"/>
    </xf>
    <xf numFmtId="41" fontId="21" fillId="0" borderId="2" xfId="1" applyFont="1" applyBorder="1" applyAlignment="1">
      <alignment horizontal="right" vertical="center" shrinkToFit="1"/>
    </xf>
    <xf numFmtId="0" fontId="21" fillId="0" borderId="2" xfId="2" applyFont="1" applyBorder="1" applyAlignment="1">
      <alignment horizontal="right" vertical="center" shrinkToFit="1"/>
    </xf>
    <xf numFmtId="0" fontId="21" fillId="0" borderId="3" xfId="2" applyFont="1" applyBorder="1" applyAlignment="1">
      <alignment horizontal="center" vertical="center" shrinkToFit="1"/>
    </xf>
    <xf numFmtId="41" fontId="21" fillId="0" borderId="3" xfId="1" applyFont="1" applyBorder="1" applyAlignment="1">
      <alignment horizontal="right" vertical="center" shrinkToFit="1"/>
    </xf>
    <xf numFmtId="0" fontId="29" fillId="0" borderId="28" xfId="2" applyFont="1" applyBorder="1" applyAlignment="1">
      <alignment horizontal="center" vertical="center" shrinkToFit="1"/>
    </xf>
    <xf numFmtId="0" fontId="39" fillId="0" borderId="0" xfId="2" applyFont="1" applyBorder="1">
      <alignment vertical="center"/>
    </xf>
    <xf numFmtId="0" fontId="39" fillId="0" borderId="0" xfId="2" applyFont="1" applyBorder="1" applyAlignment="1">
      <alignment vertical="center"/>
    </xf>
    <xf numFmtId="0" fontId="39" fillId="0" borderId="38" xfId="2" applyFont="1" applyBorder="1">
      <alignment vertical="center"/>
    </xf>
    <xf numFmtId="0" fontId="21" fillId="0" borderId="27" xfId="2" applyFont="1" applyBorder="1" applyAlignment="1">
      <alignment horizontal="center" vertical="center" shrinkToFit="1"/>
    </xf>
    <xf numFmtId="0" fontId="21" fillId="0" borderId="3" xfId="2" applyFont="1" applyBorder="1" applyAlignment="1">
      <alignment horizontal="right" vertical="center" shrinkToFit="1"/>
    </xf>
    <xf numFmtId="0" fontId="11" fillId="2" borderId="75" xfId="2" applyFont="1" applyFill="1" applyBorder="1" applyAlignment="1">
      <alignment horizontal="center" vertical="center" shrinkToFit="1"/>
    </xf>
    <xf numFmtId="41" fontId="2" fillId="2" borderId="75" xfId="1" applyFont="1" applyFill="1" applyBorder="1" applyAlignment="1">
      <alignment horizontal="center" vertical="center" shrinkToFit="1"/>
    </xf>
    <xf numFmtId="41" fontId="11" fillId="2" borderId="75" xfId="1" applyFont="1" applyFill="1" applyBorder="1" applyAlignment="1">
      <alignment horizontal="center" vertical="center" shrinkToFit="1"/>
    </xf>
    <xf numFmtId="178" fontId="11" fillId="3" borderId="20" xfId="1" applyNumberFormat="1" applyFont="1" applyFill="1" applyBorder="1" applyAlignment="1">
      <alignment horizontal="center" vertical="center"/>
    </xf>
    <xf numFmtId="41" fontId="7" fillId="0" borderId="3" xfId="1" applyFont="1" applyBorder="1" applyAlignment="1">
      <alignment horizontal="center" vertical="center" shrinkToFit="1"/>
    </xf>
    <xf numFmtId="41" fontId="14" fillId="0" borderId="3" xfId="1" applyFont="1" applyBorder="1" applyAlignment="1">
      <alignment horizontal="right" vertical="center" shrinkToFit="1"/>
    </xf>
    <xf numFmtId="0" fontId="12" fillId="0" borderId="0" xfId="2" applyFont="1" applyBorder="1">
      <alignment vertical="center"/>
    </xf>
    <xf numFmtId="0" fontId="14" fillId="4" borderId="11" xfId="2" applyFont="1" applyFill="1" applyBorder="1" applyAlignment="1">
      <alignment horizontal="center" vertical="center" shrinkToFit="1"/>
    </xf>
    <xf numFmtId="0" fontId="14" fillId="4" borderId="8" xfId="2" applyFont="1" applyFill="1" applyBorder="1" applyAlignment="1">
      <alignment horizontal="center" vertical="center" shrinkToFit="1"/>
    </xf>
    <xf numFmtId="185" fontId="14" fillId="4" borderId="8" xfId="2" applyNumberFormat="1" applyFont="1" applyFill="1" applyBorder="1" applyAlignment="1">
      <alignment horizontal="center" vertical="center" shrinkToFit="1"/>
    </xf>
    <xf numFmtId="41" fontId="14" fillId="4" borderId="8" xfId="2" applyNumberFormat="1" applyFont="1" applyFill="1" applyBorder="1" applyAlignment="1">
      <alignment horizontal="center" vertical="center" shrinkToFit="1"/>
    </xf>
    <xf numFmtId="0" fontId="14" fillId="4" borderId="12" xfId="2" applyFont="1" applyFill="1" applyBorder="1" applyAlignment="1">
      <alignment horizontal="center" vertical="center" shrinkToFit="1"/>
    </xf>
    <xf numFmtId="0" fontId="14" fillId="4" borderId="10" xfId="2" applyFont="1" applyFill="1" applyBorder="1" applyAlignment="1">
      <alignment horizontal="center" vertical="center" shrinkToFit="1"/>
    </xf>
    <xf numFmtId="185" fontId="14" fillId="4" borderId="2" xfId="2" applyNumberFormat="1" applyFont="1" applyFill="1" applyBorder="1" applyAlignment="1">
      <alignment horizontal="center" vertical="center" shrinkToFit="1"/>
    </xf>
    <xf numFmtId="41" fontId="14" fillId="4" borderId="2" xfId="2" applyNumberFormat="1" applyFont="1" applyFill="1" applyBorder="1" applyAlignment="1">
      <alignment horizontal="center" vertical="center" shrinkToFit="1"/>
    </xf>
    <xf numFmtId="0" fontId="14" fillId="4" borderId="5" xfId="2" applyFont="1" applyFill="1" applyBorder="1" applyAlignment="1">
      <alignment horizontal="center" vertical="center" shrinkToFit="1"/>
    </xf>
    <xf numFmtId="0" fontId="11" fillId="3" borderId="61" xfId="2" applyFont="1" applyFill="1" applyBorder="1" applyAlignment="1">
      <alignment horizontal="center" vertical="center" shrinkToFit="1"/>
    </xf>
    <xf numFmtId="182" fontId="21" fillId="0" borderId="8" xfId="2" applyNumberFormat="1" applyFont="1" applyBorder="1" applyAlignment="1">
      <alignment horizontal="center" vertical="center" shrinkToFit="1"/>
    </xf>
    <xf numFmtId="184" fontId="21" fillId="0" borderId="8" xfId="1" applyNumberFormat="1" applyFont="1" applyBorder="1" applyAlignment="1">
      <alignment horizontal="right" vertical="center" shrinkToFit="1"/>
    </xf>
    <xf numFmtId="182" fontId="21" fillId="0" borderId="2" xfId="2" applyNumberFormat="1" applyFont="1" applyBorder="1" applyAlignment="1">
      <alignment horizontal="center" vertical="center" shrinkToFit="1"/>
    </xf>
    <xf numFmtId="184" fontId="21" fillId="0" borderId="2" xfId="1" applyNumberFormat="1" applyFont="1" applyBorder="1" applyAlignment="1">
      <alignment horizontal="right" vertical="center" shrinkToFit="1"/>
    </xf>
    <xf numFmtId="182" fontId="14" fillId="0" borderId="2" xfId="2" applyNumberFormat="1" applyFont="1" applyBorder="1" applyAlignment="1">
      <alignment horizontal="center" vertical="center" shrinkToFit="1"/>
    </xf>
    <xf numFmtId="184" fontId="14" fillId="0" borderId="2" xfId="1" applyNumberFormat="1" applyFont="1" applyBorder="1" applyAlignment="1">
      <alignment horizontal="center" vertical="center" shrinkToFit="1"/>
    </xf>
    <xf numFmtId="41" fontId="14" fillId="0" borderId="2" xfId="1" applyFont="1" applyBorder="1" applyAlignment="1">
      <alignment horizontal="right" vertical="center" shrinkToFit="1"/>
    </xf>
    <xf numFmtId="182" fontId="14" fillId="0" borderId="3" xfId="2" applyNumberFormat="1" applyFont="1" applyBorder="1" applyAlignment="1">
      <alignment horizontal="center" vertical="center" shrinkToFit="1"/>
    </xf>
    <xf numFmtId="184" fontId="14" fillId="0" borderId="3" xfId="1" applyNumberFormat="1" applyFont="1" applyBorder="1" applyAlignment="1">
      <alignment horizontal="center" vertical="center" shrinkToFit="1"/>
    </xf>
    <xf numFmtId="41" fontId="21" fillId="0" borderId="2" xfId="3" applyFont="1" applyBorder="1" applyAlignment="1">
      <alignment horizontal="center" vertical="center" shrinkToFit="1"/>
    </xf>
    <xf numFmtId="180" fontId="21" fillId="0" borderId="2" xfId="1" applyNumberFormat="1" applyFont="1" applyBorder="1" applyAlignment="1">
      <alignment horizontal="right" vertical="center" shrinkToFit="1"/>
    </xf>
    <xf numFmtId="180" fontId="21" fillId="0" borderId="2" xfId="1" applyNumberFormat="1" applyFont="1" applyBorder="1" applyAlignment="1">
      <alignment horizontal="center" vertical="center" shrinkToFit="1"/>
    </xf>
    <xf numFmtId="41" fontId="7" fillId="0" borderId="2" xfId="1" applyFont="1" applyBorder="1" applyAlignment="1">
      <alignment horizontal="center" vertical="center" shrinkToFit="1"/>
    </xf>
    <xf numFmtId="41" fontId="21" fillId="0" borderId="2" xfId="3" applyFont="1" applyBorder="1" applyAlignment="1">
      <alignment horizontal="right" vertical="center" shrinkToFit="1"/>
    </xf>
    <xf numFmtId="0" fontId="14" fillId="0" borderId="2" xfId="2" applyFont="1" applyBorder="1" applyAlignment="1">
      <alignment horizontal="right" vertical="center" shrinkToFit="1"/>
    </xf>
    <xf numFmtId="41" fontId="7" fillId="0" borderId="2" xfId="1" applyFont="1" applyBorder="1" applyAlignment="1">
      <alignment horizontal="right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1" fontId="2" fillId="0" borderId="16" xfId="1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178" fontId="11" fillId="3" borderId="20" xfId="1" applyNumberFormat="1" applyFont="1" applyFill="1" applyBorder="1" applyAlignment="1">
      <alignment vertical="center"/>
    </xf>
    <xf numFmtId="0" fontId="11" fillId="2" borderId="72" xfId="2" applyFont="1" applyFill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2" borderId="78" xfId="2" applyFont="1" applyFill="1" applyBorder="1" applyAlignment="1">
      <alignment horizontal="center" vertical="center" shrinkToFit="1"/>
    </xf>
    <xf numFmtId="41" fontId="11" fillId="2" borderId="78" xfId="1" applyFont="1" applyFill="1" applyBorder="1" applyAlignment="1">
      <alignment horizontal="center" vertical="center" shrinkToFit="1"/>
    </xf>
    <xf numFmtId="41" fontId="7" fillId="0" borderId="6" xfId="1" applyFont="1" applyBorder="1" applyAlignment="1">
      <alignment horizontal="center" vertical="center" shrinkToFit="1"/>
    </xf>
    <xf numFmtId="41" fontId="14" fillId="0" borderId="6" xfId="1" applyFont="1" applyBorder="1" applyAlignment="1">
      <alignment horizontal="center" vertical="center" shrinkToFit="1"/>
    </xf>
    <xf numFmtId="0" fontId="14" fillId="0" borderId="6" xfId="2" applyFont="1" applyBorder="1" applyAlignment="1">
      <alignment horizontal="center" vertical="center" shrinkToFit="1"/>
    </xf>
    <xf numFmtId="0" fontId="14" fillId="0" borderId="6" xfId="2" applyFont="1" applyBorder="1" applyAlignment="1">
      <alignment horizontal="left" vertical="center" shrinkToFit="1"/>
    </xf>
    <xf numFmtId="41" fontId="14" fillId="0" borderId="6" xfId="1" applyFont="1" applyBorder="1" applyAlignment="1">
      <alignment horizontal="right" vertical="center" shrinkToFit="1"/>
    </xf>
    <xf numFmtId="0" fontId="14" fillId="0" borderId="34" xfId="2" applyFont="1" applyBorder="1" applyAlignment="1">
      <alignment horizontal="center" vertical="center" shrinkToFit="1"/>
    </xf>
    <xf numFmtId="41" fontId="2" fillId="2" borderId="78" xfId="1" applyFont="1" applyFill="1" applyBorder="1" applyAlignment="1">
      <alignment horizontal="center" vertical="center" shrinkToFit="1"/>
    </xf>
    <xf numFmtId="41" fontId="2" fillId="2" borderId="78" xfId="1" applyFont="1" applyFill="1" applyBorder="1" applyAlignment="1">
      <alignment horizontal="center" vertical="center" wrapText="1" shrinkToFit="1"/>
    </xf>
    <xf numFmtId="41" fontId="21" fillId="0" borderId="8" xfId="1" applyFont="1" applyFill="1" applyBorder="1" applyAlignment="1">
      <alignment horizontal="right" vertical="center" shrinkToFit="1"/>
    </xf>
    <xf numFmtId="41" fontId="21" fillId="0" borderId="2" xfId="1" applyFont="1" applyFill="1" applyBorder="1" applyAlignment="1">
      <alignment horizontal="right" vertical="center" shrinkToFit="1"/>
    </xf>
    <xf numFmtId="0" fontId="8" fillId="0" borderId="0" xfId="2" applyFont="1" applyFill="1" applyBorder="1">
      <alignment vertical="center"/>
    </xf>
    <xf numFmtId="0" fontId="14" fillId="0" borderId="0" xfId="2" applyFont="1" applyFill="1" applyBorder="1">
      <alignment vertical="center"/>
    </xf>
    <xf numFmtId="41" fontId="7" fillId="0" borderId="0" xfId="1" applyFont="1" applyFill="1" applyBorder="1">
      <alignment vertical="center"/>
    </xf>
    <xf numFmtId="41" fontId="14" fillId="0" borderId="0" xfId="1" applyFont="1" applyFill="1" applyBorder="1" applyAlignment="1">
      <alignment horizontal="right" vertical="center"/>
    </xf>
    <xf numFmtId="41" fontId="14" fillId="0" borderId="0" xfId="1" applyFont="1" applyFill="1" applyBorder="1">
      <alignment vertical="center"/>
    </xf>
    <xf numFmtId="0" fontId="14" fillId="0" borderId="0" xfId="2" applyFont="1" applyFill="1">
      <alignment vertical="center"/>
    </xf>
    <xf numFmtId="0" fontId="0" fillId="0" borderId="0" xfId="0" applyAlignment="1">
      <alignment horizontal="left" vertical="center" wrapText="1"/>
    </xf>
    <xf numFmtId="0" fontId="4" fillId="0" borderId="0" xfId="2" applyFont="1" applyBorder="1" applyAlignment="1">
      <alignment horizontal="center" vertical="center"/>
    </xf>
    <xf numFmtId="0" fontId="11" fillId="2" borderId="71" xfId="2" applyFont="1" applyFill="1" applyBorder="1" applyAlignment="1">
      <alignment horizontal="center" vertical="center" shrinkToFit="1"/>
    </xf>
    <xf numFmtId="0" fontId="11" fillId="2" borderId="74" xfId="2" applyFont="1" applyFill="1" applyBorder="1" applyAlignment="1">
      <alignment horizontal="center" vertical="center" shrinkToFit="1"/>
    </xf>
    <xf numFmtId="0" fontId="11" fillId="2" borderId="72" xfId="2" applyFont="1" applyFill="1" applyBorder="1" applyAlignment="1">
      <alignment horizontal="center" vertical="center" shrinkToFit="1"/>
    </xf>
    <xf numFmtId="0" fontId="11" fillId="2" borderId="72" xfId="2" applyFont="1" applyFill="1" applyBorder="1" applyAlignment="1">
      <alignment horizontal="center" vertical="center" wrapText="1" shrinkToFit="1"/>
    </xf>
    <xf numFmtId="0" fontId="11" fillId="2" borderId="75" xfId="2" applyFont="1" applyFill="1" applyBorder="1" applyAlignment="1">
      <alignment horizontal="center" vertical="center" shrinkToFit="1"/>
    </xf>
    <xf numFmtId="41" fontId="11" fillId="2" borderId="72" xfId="1" applyFont="1" applyFill="1" applyBorder="1" applyAlignment="1">
      <alignment horizontal="center" vertical="center" wrapText="1" shrinkToFit="1"/>
    </xf>
    <xf numFmtId="41" fontId="11" fillId="2" borderId="75" xfId="1" applyFont="1" applyFill="1" applyBorder="1" applyAlignment="1">
      <alignment horizontal="center" vertical="center" wrapText="1" shrinkToFit="1"/>
    </xf>
    <xf numFmtId="41" fontId="11" fillId="2" borderId="72" xfId="1" applyFont="1" applyFill="1" applyBorder="1" applyAlignment="1">
      <alignment horizontal="center" vertical="center" shrinkToFit="1"/>
    </xf>
    <xf numFmtId="0" fontId="11" fillId="2" borderId="73" xfId="2" applyFont="1" applyFill="1" applyBorder="1" applyAlignment="1">
      <alignment horizontal="center" vertical="center" shrinkToFit="1"/>
    </xf>
    <xf numFmtId="0" fontId="11" fillId="2" borderId="76" xfId="2" applyFont="1" applyFill="1" applyBorder="1" applyAlignment="1">
      <alignment horizontal="center" vertical="center" shrinkToFit="1"/>
    </xf>
    <xf numFmtId="0" fontId="11" fillId="0" borderId="6" xfId="2" applyFont="1" applyBorder="1" applyAlignment="1">
      <alignment horizontal="right"/>
    </xf>
    <xf numFmtId="0" fontId="12" fillId="0" borderId="6" xfId="2" applyFont="1" applyBorder="1" applyAlignment="1">
      <alignment horizontal="left" vertical="center" wrapText="1"/>
    </xf>
    <xf numFmtId="0" fontId="12" fillId="0" borderId="6" xfId="2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1" fillId="2" borderId="75" xfId="2" applyFont="1" applyFill="1" applyBorder="1" applyAlignment="1">
      <alignment horizontal="center" vertical="center" wrapText="1" shrinkToFit="1"/>
    </xf>
    <xf numFmtId="0" fontId="0" fillId="0" borderId="3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11" fillId="2" borderId="78" xfId="2" applyFont="1" applyFill="1" applyBorder="1" applyAlignment="1">
      <alignment horizontal="center" vertical="center" shrinkToFit="1"/>
    </xf>
    <xf numFmtId="0" fontId="11" fillId="0" borderId="6" xfId="2" applyFont="1" applyBorder="1" applyAlignment="1">
      <alignment horizontal="right" vertical="center"/>
    </xf>
    <xf numFmtId="0" fontId="11" fillId="2" borderId="54" xfId="2" applyFont="1" applyFill="1" applyBorder="1" applyAlignment="1">
      <alignment horizontal="center" vertical="center" shrinkToFit="1"/>
    </xf>
    <xf numFmtId="0" fontId="11" fillId="2" borderId="57" xfId="2" applyFont="1" applyFill="1" applyBorder="1" applyAlignment="1">
      <alignment horizontal="center" vertical="center" shrinkToFit="1"/>
    </xf>
    <xf numFmtId="0" fontId="11" fillId="2" borderId="55" xfId="2" applyFont="1" applyFill="1" applyBorder="1" applyAlignment="1">
      <alignment horizontal="center" vertical="center" shrinkToFit="1"/>
    </xf>
    <xf numFmtId="0" fontId="11" fillId="2" borderId="58" xfId="2" applyFont="1" applyFill="1" applyBorder="1" applyAlignment="1">
      <alignment horizontal="center" vertical="center" shrinkToFit="1"/>
    </xf>
    <xf numFmtId="0" fontId="11" fillId="2" borderId="77" xfId="2" applyFont="1" applyFill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41" fontId="11" fillId="2" borderId="55" xfId="1" applyFont="1" applyFill="1" applyBorder="1" applyAlignment="1">
      <alignment horizontal="center" vertical="center" wrapText="1" shrinkToFit="1"/>
    </xf>
    <xf numFmtId="41" fontId="11" fillId="2" borderId="58" xfId="1" applyFont="1" applyFill="1" applyBorder="1" applyAlignment="1">
      <alignment horizontal="center" vertical="center" wrapText="1" shrinkToFit="1"/>
    </xf>
    <xf numFmtId="41" fontId="11" fillId="2" borderId="77" xfId="1" applyFont="1" applyFill="1" applyBorder="1" applyAlignment="1">
      <alignment horizontal="center" vertical="center" shrinkToFit="1"/>
    </xf>
    <xf numFmtId="41" fontId="11" fillId="2" borderId="58" xfId="1" applyFont="1" applyFill="1" applyBorder="1" applyAlignment="1">
      <alignment horizontal="center" vertical="center" shrinkToFit="1"/>
    </xf>
    <xf numFmtId="0" fontId="11" fillId="2" borderId="56" xfId="2" applyFont="1" applyFill="1" applyBorder="1" applyAlignment="1">
      <alignment horizontal="center" vertical="center" shrinkToFit="1"/>
    </xf>
    <xf numFmtId="0" fontId="11" fillId="2" borderId="59" xfId="2" applyFont="1" applyFill="1" applyBorder="1" applyAlignment="1">
      <alignment horizontal="center" vertical="center" shrinkToFit="1"/>
    </xf>
    <xf numFmtId="0" fontId="2" fillId="0" borderId="4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41" fontId="11" fillId="2" borderId="75" xfId="1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8" fillId="0" borderId="0" xfId="2" applyFont="1" applyFill="1">
      <alignment vertical="center"/>
    </xf>
    <xf numFmtId="41" fontId="2" fillId="0" borderId="1" xfId="1" applyFont="1" applyFill="1" applyBorder="1">
      <alignment vertical="center"/>
    </xf>
    <xf numFmtId="0" fontId="2" fillId="0" borderId="33" xfId="0" applyFont="1" applyFill="1" applyBorder="1">
      <alignment vertical="center"/>
    </xf>
    <xf numFmtId="0" fontId="0" fillId="0" borderId="33" xfId="0" applyFill="1" applyBorder="1">
      <alignment vertical="center"/>
    </xf>
  </cellXfs>
  <cellStyles count="4">
    <cellStyle name="쉼표 [0]" xfId="1" builtinId="6"/>
    <cellStyle name="쉼표 [0] 2" xfId="3"/>
    <cellStyle name="표준" xfId="0" builtinId="0"/>
    <cellStyle name="표준 2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49</xdr:row>
      <xdr:rowOff>28576</xdr:rowOff>
    </xdr:from>
    <xdr:ext cx="2350287" cy="1238250"/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13354051"/>
          <a:ext cx="2350287" cy="1238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8"/>
  <sheetViews>
    <sheetView tabSelected="1" view="pageBreakPreview" zoomScaleNormal="100" zoomScaleSheetLayoutView="100" workbookViewId="0">
      <selection activeCell="E11" sqref="E11"/>
    </sheetView>
  </sheetViews>
  <sheetFormatPr defaultRowHeight="22.5" customHeight="1" x14ac:dyDescent="0.3"/>
  <sheetData>
    <row r="1" spans="1:11" s="96" customFormat="1" ht="33.75" customHeight="1" x14ac:dyDescent="0.3">
      <c r="A1" s="97" t="s">
        <v>427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22.5" customHeight="1" x14ac:dyDescent="0.3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s="95" customFormat="1" ht="22.5" customHeight="1" x14ac:dyDescent="0.3">
      <c r="A3" s="99" t="s">
        <v>413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ht="22.5" customHeight="1" x14ac:dyDescent="0.3">
      <c r="A4" s="80" t="s">
        <v>34</v>
      </c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1" ht="22.5" customHeight="1" x14ac:dyDescent="0.3">
      <c r="A5" s="100" t="s">
        <v>33</v>
      </c>
      <c r="B5" s="80"/>
      <c r="C5" s="80"/>
      <c r="D5" s="80"/>
      <c r="E5" s="80"/>
      <c r="F5" s="80"/>
      <c r="G5" s="80"/>
      <c r="H5" s="80"/>
      <c r="I5" s="80"/>
      <c r="J5" s="80"/>
      <c r="K5" s="80"/>
    </row>
    <row r="6" spans="1:11" ht="22.5" customHeight="1" x14ac:dyDescent="0.3">
      <c r="A6" s="100" t="s">
        <v>251</v>
      </c>
      <c r="B6" s="80"/>
      <c r="C6" s="80"/>
      <c r="D6" s="80"/>
      <c r="E6" s="80"/>
      <c r="F6" s="80"/>
      <c r="G6" s="80"/>
      <c r="H6" s="80"/>
      <c r="I6" s="80"/>
      <c r="J6" s="80"/>
      <c r="K6" s="80"/>
    </row>
    <row r="7" spans="1:11" ht="22.5" customHeight="1" x14ac:dyDescent="0.3">
      <c r="A7" s="80" t="s">
        <v>69</v>
      </c>
      <c r="B7" s="80"/>
      <c r="C7" s="80"/>
      <c r="D7" s="80"/>
      <c r="E7" s="80"/>
      <c r="F7" s="80"/>
      <c r="G7" s="80"/>
      <c r="H7" s="80"/>
      <c r="I7" s="80"/>
      <c r="J7" s="80"/>
      <c r="K7" s="80"/>
    </row>
    <row r="8" spans="1:11" ht="22.5" customHeight="1" x14ac:dyDescent="0.3">
      <c r="A8" s="100" t="s">
        <v>70</v>
      </c>
      <c r="B8" s="80"/>
      <c r="C8" s="80"/>
      <c r="D8" s="80"/>
      <c r="E8" s="80"/>
      <c r="F8" s="80"/>
      <c r="G8" s="80"/>
      <c r="H8" s="80"/>
      <c r="I8" s="80"/>
      <c r="J8" s="80"/>
      <c r="K8" s="80"/>
    </row>
    <row r="9" spans="1:11" ht="22.5" customHeight="1" x14ac:dyDescent="0.3">
      <c r="A9" s="80" t="s">
        <v>71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1" ht="22.5" customHeight="1" x14ac:dyDescent="0.3">
      <c r="A10" s="80" t="s">
        <v>72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</row>
    <row r="11" spans="1:11" ht="22.5" customHeight="1" x14ac:dyDescent="0.3">
      <c r="A11" s="80" t="s">
        <v>73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</row>
    <row r="12" spans="1:11" ht="22.5" customHeight="1" x14ac:dyDescent="0.3">
      <c r="A12" s="80" t="s">
        <v>252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</row>
    <row r="13" spans="1:11" ht="22.5" customHeight="1" x14ac:dyDescent="0.3">
      <c r="A13" s="80" t="s">
        <v>253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</row>
    <row r="14" spans="1:11" ht="22.5" customHeight="1" x14ac:dyDescent="0.3">
      <c r="A14" s="80" t="s">
        <v>254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</row>
    <row r="15" spans="1:11" ht="22.5" customHeight="1" x14ac:dyDescent="0.3">
      <c r="A15" t="s">
        <v>417</v>
      </c>
    </row>
    <row r="16" spans="1:11" ht="22.5" customHeight="1" x14ac:dyDescent="0.3">
      <c r="A16" t="s">
        <v>418</v>
      </c>
      <c r="K16" t="s">
        <v>74</v>
      </c>
    </row>
    <row r="17" spans="1:1" ht="22.5" customHeight="1" x14ac:dyDescent="0.3">
      <c r="A17" t="s">
        <v>419</v>
      </c>
    </row>
    <row r="18" spans="1:1" ht="22.5" customHeight="1" x14ac:dyDescent="0.3">
      <c r="A18" t="s">
        <v>420</v>
      </c>
    </row>
  </sheetData>
  <phoneticPr fontId="1" type="noConversion"/>
  <pageMargins left="0.7" right="0.7" top="0.75" bottom="0.75" header="0.3" footer="0.3"/>
  <pageSetup paperSize="9" scale="8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W37"/>
  <sheetViews>
    <sheetView view="pageBreakPreview" zoomScale="70" zoomScaleNormal="70" zoomScaleSheetLayoutView="70" workbookViewId="0">
      <pane ySplit="5" topLeftCell="A6" activePane="bottomLeft" state="frozen"/>
      <selection activeCell="G28" sqref="G28"/>
      <selection pane="bottomLeft" activeCell="E33" sqref="E33"/>
    </sheetView>
  </sheetViews>
  <sheetFormatPr defaultRowHeight="16.5" x14ac:dyDescent="0.3"/>
  <cols>
    <col min="1" max="1" width="6.625" style="3" customWidth="1"/>
    <col min="2" max="2" width="6.75" style="3" customWidth="1"/>
    <col min="3" max="3" width="18.125" style="3" customWidth="1"/>
    <col min="4" max="4" width="8" style="14" customWidth="1"/>
    <col min="5" max="5" width="12.875" style="14" customWidth="1"/>
    <col min="6" max="6" width="7.875" style="14" customWidth="1"/>
    <col min="7" max="7" width="18" style="14" customWidth="1"/>
    <col min="8" max="8" width="6.625" style="3" customWidth="1"/>
    <col min="9" max="9" width="16.625" style="14" customWidth="1"/>
    <col min="10" max="10" width="8.75" style="34" customWidth="1"/>
    <col min="11" max="11" width="10.625" style="14" customWidth="1"/>
    <col min="12" max="12" width="7.25" style="14" customWidth="1"/>
    <col min="13" max="13" width="10.25" style="9" customWidth="1"/>
    <col min="14" max="16" width="11.875" style="17" customWidth="1"/>
    <col min="17" max="17" width="5.75" style="3" customWidth="1"/>
    <col min="18" max="19" width="9" style="3"/>
    <col min="20" max="20" width="19.875" style="3" customWidth="1"/>
    <col min="21" max="21" width="9" style="3"/>
    <col min="22" max="22" width="17" style="3" customWidth="1"/>
    <col min="23" max="23" width="21.625" style="3" customWidth="1"/>
    <col min="24" max="257" width="9" style="3"/>
    <col min="258" max="258" width="18.125" style="3" customWidth="1"/>
    <col min="259" max="259" width="8" style="3" customWidth="1"/>
    <col min="260" max="260" width="12.875" style="3" customWidth="1"/>
    <col min="261" max="261" width="9.125" style="3" customWidth="1"/>
    <col min="262" max="262" width="7.875" style="3" customWidth="1"/>
    <col min="263" max="263" width="11.625" style="3" customWidth="1"/>
    <col min="264" max="264" width="6.625" style="3" customWidth="1"/>
    <col min="265" max="265" width="11.875" style="3" customWidth="1"/>
    <col min="266" max="266" width="8.75" style="3" customWidth="1"/>
    <col min="267" max="267" width="7.125" style="3" customWidth="1"/>
    <col min="268" max="268" width="5" style="3" customWidth="1"/>
    <col min="269" max="269" width="7.5" style="3" customWidth="1"/>
    <col min="270" max="272" width="8.25" style="3" customWidth="1"/>
    <col min="273" max="273" width="5.75" style="3" customWidth="1"/>
    <col min="274" max="513" width="9" style="3"/>
    <col min="514" max="514" width="18.125" style="3" customWidth="1"/>
    <col min="515" max="515" width="8" style="3" customWidth="1"/>
    <col min="516" max="516" width="12.875" style="3" customWidth="1"/>
    <col min="517" max="517" width="9.125" style="3" customWidth="1"/>
    <col min="518" max="518" width="7.875" style="3" customWidth="1"/>
    <col min="519" max="519" width="11.625" style="3" customWidth="1"/>
    <col min="520" max="520" width="6.625" style="3" customWidth="1"/>
    <col min="521" max="521" width="11.875" style="3" customWidth="1"/>
    <col min="522" max="522" width="8.75" style="3" customWidth="1"/>
    <col min="523" max="523" width="7.125" style="3" customWidth="1"/>
    <col min="524" max="524" width="5" style="3" customWidth="1"/>
    <col min="525" max="525" width="7.5" style="3" customWidth="1"/>
    <col min="526" max="528" width="8.25" style="3" customWidth="1"/>
    <col min="529" max="529" width="5.75" style="3" customWidth="1"/>
    <col min="530" max="769" width="9" style="3"/>
    <col min="770" max="770" width="18.125" style="3" customWidth="1"/>
    <col min="771" max="771" width="8" style="3" customWidth="1"/>
    <col min="772" max="772" width="12.875" style="3" customWidth="1"/>
    <col min="773" max="773" width="9.125" style="3" customWidth="1"/>
    <col min="774" max="774" width="7.875" style="3" customWidth="1"/>
    <col min="775" max="775" width="11.625" style="3" customWidth="1"/>
    <col min="776" max="776" width="6.625" style="3" customWidth="1"/>
    <col min="777" max="777" width="11.875" style="3" customWidth="1"/>
    <col min="778" max="778" width="8.75" style="3" customWidth="1"/>
    <col min="779" max="779" width="7.125" style="3" customWidth="1"/>
    <col min="780" max="780" width="5" style="3" customWidth="1"/>
    <col min="781" max="781" width="7.5" style="3" customWidth="1"/>
    <col min="782" max="784" width="8.25" style="3" customWidth="1"/>
    <col min="785" max="785" width="5.75" style="3" customWidth="1"/>
    <col min="786" max="1025" width="9" style="3"/>
    <col min="1026" max="1026" width="18.125" style="3" customWidth="1"/>
    <col min="1027" max="1027" width="8" style="3" customWidth="1"/>
    <col min="1028" max="1028" width="12.875" style="3" customWidth="1"/>
    <col min="1029" max="1029" width="9.125" style="3" customWidth="1"/>
    <col min="1030" max="1030" width="7.875" style="3" customWidth="1"/>
    <col min="1031" max="1031" width="11.625" style="3" customWidth="1"/>
    <col min="1032" max="1032" width="6.625" style="3" customWidth="1"/>
    <col min="1033" max="1033" width="11.875" style="3" customWidth="1"/>
    <col min="1034" max="1034" width="8.75" style="3" customWidth="1"/>
    <col min="1035" max="1035" width="7.125" style="3" customWidth="1"/>
    <col min="1036" max="1036" width="5" style="3" customWidth="1"/>
    <col min="1037" max="1037" width="7.5" style="3" customWidth="1"/>
    <col min="1038" max="1040" width="8.25" style="3" customWidth="1"/>
    <col min="1041" max="1041" width="5.75" style="3" customWidth="1"/>
    <col min="1042" max="1281" width="9" style="3"/>
    <col min="1282" max="1282" width="18.125" style="3" customWidth="1"/>
    <col min="1283" max="1283" width="8" style="3" customWidth="1"/>
    <col min="1284" max="1284" width="12.875" style="3" customWidth="1"/>
    <col min="1285" max="1285" width="9.125" style="3" customWidth="1"/>
    <col min="1286" max="1286" width="7.875" style="3" customWidth="1"/>
    <col min="1287" max="1287" width="11.625" style="3" customWidth="1"/>
    <col min="1288" max="1288" width="6.625" style="3" customWidth="1"/>
    <col min="1289" max="1289" width="11.875" style="3" customWidth="1"/>
    <col min="1290" max="1290" width="8.75" style="3" customWidth="1"/>
    <col min="1291" max="1291" width="7.125" style="3" customWidth="1"/>
    <col min="1292" max="1292" width="5" style="3" customWidth="1"/>
    <col min="1293" max="1293" width="7.5" style="3" customWidth="1"/>
    <col min="1294" max="1296" width="8.25" style="3" customWidth="1"/>
    <col min="1297" max="1297" width="5.75" style="3" customWidth="1"/>
    <col min="1298" max="1537" width="9" style="3"/>
    <col min="1538" max="1538" width="18.125" style="3" customWidth="1"/>
    <col min="1539" max="1539" width="8" style="3" customWidth="1"/>
    <col min="1540" max="1540" width="12.875" style="3" customWidth="1"/>
    <col min="1541" max="1541" width="9.125" style="3" customWidth="1"/>
    <col min="1542" max="1542" width="7.875" style="3" customWidth="1"/>
    <col min="1543" max="1543" width="11.625" style="3" customWidth="1"/>
    <col min="1544" max="1544" width="6.625" style="3" customWidth="1"/>
    <col min="1545" max="1545" width="11.875" style="3" customWidth="1"/>
    <col min="1546" max="1546" width="8.75" style="3" customWidth="1"/>
    <col min="1547" max="1547" width="7.125" style="3" customWidth="1"/>
    <col min="1548" max="1548" width="5" style="3" customWidth="1"/>
    <col min="1549" max="1549" width="7.5" style="3" customWidth="1"/>
    <col min="1550" max="1552" width="8.25" style="3" customWidth="1"/>
    <col min="1553" max="1553" width="5.75" style="3" customWidth="1"/>
    <col min="1554" max="1793" width="9" style="3"/>
    <col min="1794" max="1794" width="18.125" style="3" customWidth="1"/>
    <col min="1795" max="1795" width="8" style="3" customWidth="1"/>
    <col min="1796" max="1796" width="12.875" style="3" customWidth="1"/>
    <col min="1797" max="1797" width="9.125" style="3" customWidth="1"/>
    <col min="1798" max="1798" width="7.875" style="3" customWidth="1"/>
    <col min="1799" max="1799" width="11.625" style="3" customWidth="1"/>
    <col min="1800" max="1800" width="6.625" style="3" customWidth="1"/>
    <col min="1801" max="1801" width="11.875" style="3" customWidth="1"/>
    <col min="1802" max="1802" width="8.75" style="3" customWidth="1"/>
    <col min="1803" max="1803" width="7.125" style="3" customWidth="1"/>
    <col min="1804" max="1804" width="5" style="3" customWidth="1"/>
    <col min="1805" max="1805" width="7.5" style="3" customWidth="1"/>
    <col min="1806" max="1808" width="8.25" style="3" customWidth="1"/>
    <col min="1809" max="1809" width="5.75" style="3" customWidth="1"/>
    <col min="1810" max="2049" width="9" style="3"/>
    <col min="2050" max="2050" width="18.125" style="3" customWidth="1"/>
    <col min="2051" max="2051" width="8" style="3" customWidth="1"/>
    <col min="2052" max="2052" width="12.875" style="3" customWidth="1"/>
    <col min="2053" max="2053" width="9.125" style="3" customWidth="1"/>
    <col min="2054" max="2054" width="7.875" style="3" customWidth="1"/>
    <col min="2055" max="2055" width="11.625" style="3" customWidth="1"/>
    <col min="2056" max="2056" width="6.625" style="3" customWidth="1"/>
    <col min="2057" max="2057" width="11.875" style="3" customWidth="1"/>
    <col min="2058" max="2058" width="8.75" style="3" customWidth="1"/>
    <col min="2059" max="2059" width="7.125" style="3" customWidth="1"/>
    <col min="2060" max="2060" width="5" style="3" customWidth="1"/>
    <col min="2061" max="2061" width="7.5" style="3" customWidth="1"/>
    <col min="2062" max="2064" width="8.25" style="3" customWidth="1"/>
    <col min="2065" max="2065" width="5.75" style="3" customWidth="1"/>
    <col min="2066" max="2305" width="9" style="3"/>
    <col min="2306" max="2306" width="18.125" style="3" customWidth="1"/>
    <col min="2307" max="2307" width="8" style="3" customWidth="1"/>
    <col min="2308" max="2308" width="12.875" style="3" customWidth="1"/>
    <col min="2309" max="2309" width="9.125" style="3" customWidth="1"/>
    <col min="2310" max="2310" width="7.875" style="3" customWidth="1"/>
    <col min="2311" max="2311" width="11.625" style="3" customWidth="1"/>
    <col min="2312" max="2312" width="6.625" style="3" customWidth="1"/>
    <col min="2313" max="2313" width="11.875" style="3" customWidth="1"/>
    <col min="2314" max="2314" width="8.75" style="3" customWidth="1"/>
    <col min="2315" max="2315" width="7.125" style="3" customWidth="1"/>
    <col min="2316" max="2316" width="5" style="3" customWidth="1"/>
    <col min="2317" max="2317" width="7.5" style="3" customWidth="1"/>
    <col min="2318" max="2320" width="8.25" style="3" customWidth="1"/>
    <col min="2321" max="2321" width="5.75" style="3" customWidth="1"/>
    <col min="2322" max="2561" width="9" style="3"/>
    <col min="2562" max="2562" width="18.125" style="3" customWidth="1"/>
    <col min="2563" max="2563" width="8" style="3" customWidth="1"/>
    <col min="2564" max="2564" width="12.875" style="3" customWidth="1"/>
    <col min="2565" max="2565" width="9.125" style="3" customWidth="1"/>
    <col min="2566" max="2566" width="7.875" style="3" customWidth="1"/>
    <col min="2567" max="2567" width="11.625" style="3" customWidth="1"/>
    <col min="2568" max="2568" width="6.625" style="3" customWidth="1"/>
    <col min="2569" max="2569" width="11.875" style="3" customWidth="1"/>
    <col min="2570" max="2570" width="8.75" style="3" customWidth="1"/>
    <col min="2571" max="2571" width="7.125" style="3" customWidth="1"/>
    <col min="2572" max="2572" width="5" style="3" customWidth="1"/>
    <col min="2573" max="2573" width="7.5" style="3" customWidth="1"/>
    <col min="2574" max="2576" width="8.25" style="3" customWidth="1"/>
    <col min="2577" max="2577" width="5.75" style="3" customWidth="1"/>
    <col min="2578" max="2817" width="9" style="3"/>
    <col min="2818" max="2818" width="18.125" style="3" customWidth="1"/>
    <col min="2819" max="2819" width="8" style="3" customWidth="1"/>
    <col min="2820" max="2820" width="12.875" style="3" customWidth="1"/>
    <col min="2821" max="2821" width="9.125" style="3" customWidth="1"/>
    <col min="2822" max="2822" width="7.875" style="3" customWidth="1"/>
    <col min="2823" max="2823" width="11.625" style="3" customWidth="1"/>
    <col min="2824" max="2824" width="6.625" style="3" customWidth="1"/>
    <col min="2825" max="2825" width="11.875" style="3" customWidth="1"/>
    <col min="2826" max="2826" width="8.75" style="3" customWidth="1"/>
    <col min="2827" max="2827" width="7.125" style="3" customWidth="1"/>
    <col min="2828" max="2828" width="5" style="3" customWidth="1"/>
    <col min="2829" max="2829" width="7.5" style="3" customWidth="1"/>
    <col min="2830" max="2832" width="8.25" style="3" customWidth="1"/>
    <col min="2833" max="2833" width="5.75" style="3" customWidth="1"/>
    <col min="2834" max="3073" width="9" style="3"/>
    <col min="3074" max="3074" width="18.125" style="3" customWidth="1"/>
    <col min="3075" max="3075" width="8" style="3" customWidth="1"/>
    <col min="3076" max="3076" width="12.875" style="3" customWidth="1"/>
    <col min="3077" max="3077" width="9.125" style="3" customWidth="1"/>
    <col min="3078" max="3078" width="7.875" style="3" customWidth="1"/>
    <col min="3079" max="3079" width="11.625" style="3" customWidth="1"/>
    <col min="3080" max="3080" width="6.625" style="3" customWidth="1"/>
    <col min="3081" max="3081" width="11.875" style="3" customWidth="1"/>
    <col min="3082" max="3082" width="8.75" style="3" customWidth="1"/>
    <col min="3083" max="3083" width="7.125" style="3" customWidth="1"/>
    <col min="3084" max="3084" width="5" style="3" customWidth="1"/>
    <col min="3085" max="3085" width="7.5" style="3" customWidth="1"/>
    <col min="3086" max="3088" width="8.25" style="3" customWidth="1"/>
    <col min="3089" max="3089" width="5.75" style="3" customWidth="1"/>
    <col min="3090" max="3329" width="9" style="3"/>
    <col min="3330" max="3330" width="18.125" style="3" customWidth="1"/>
    <col min="3331" max="3331" width="8" style="3" customWidth="1"/>
    <col min="3332" max="3332" width="12.875" style="3" customWidth="1"/>
    <col min="3333" max="3333" width="9.125" style="3" customWidth="1"/>
    <col min="3334" max="3334" width="7.875" style="3" customWidth="1"/>
    <col min="3335" max="3335" width="11.625" style="3" customWidth="1"/>
    <col min="3336" max="3336" width="6.625" style="3" customWidth="1"/>
    <col min="3337" max="3337" width="11.875" style="3" customWidth="1"/>
    <col min="3338" max="3338" width="8.75" style="3" customWidth="1"/>
    <col min="3339" max="3339" width="7.125" style="3" customWidth="1"/>
    <col min="3340" max="3340" width="5" style="3" customWidth="1"/>
    <col min="3341" max="3341" width="7.5" style="3" customWidth="1"/>
    <col min="3342" max="3344" width="8.25" style="3" customWidth="1"/>
    <col min="3345" max="3345" width="5.75" style="3" customWidth="1"/>
    <col min="3346" max="3585" width="9" style="3"/>
    <col min="3586" max="3586" width="18.125" style="3" customWidth="1"/>
    <col min="3587" max="3587" width="8" style="3" customWidth="1"/>
    <col min="3588" max="3588" width="12.875" style="3" customWidth="1"/>
    <col min="3589" max="3589" width="9.125" style="3" customWidth="1"/>
    <col min="3590" max="3590" width="7.875" style="3" customWidth="1"/>
    <col min="3591" max="3591" width="11.625" style="3" customWidth="1"/>
    <col min="3592" max="3592" width="6.625" style="3" customWidth="1"/>
    <col min="3593" max="3593" width="11.875" style="3" customWidth="1"/>
    <col min="3594" max="3594" width="8.75" style="3" customWidth="1"/>
    <col min="3595" max="3595" width="7.125" style="3" customWidth="1"/>
    <col min="3596" max="3596" width="5" style="3" customWidth="1"/>
    <col min="3597" max="3597" width="7.5" style="3" customWidth="1"/>
    <col min="3598" max="3600" width="8.25" style="3" customWidth="1"/>
    <col min="3601" max="3601" width="5.75" style="3" customWidth="1"/>
    <col min="3602" max="3841" width="9" style="3"/>
    <col min="3842" max="3842" width="18.125" style="3" customWidth="1"/>
    <col min="3843" max="3843" width="8" style="3" customWidth="1"/>
    <col min="3844" max="3844" width="12.875" style="3" customWidth="1"/>
    <col min="3845" max="3845" width="9.125" style="3" customWidth="1"/>
    <col min="3846" max="3846" width="7.875" style="3" customWidth="1"/>
    <col min="3847" max="3847" width="11.625" style="3" customWidth="1"/>
    <col min="3848" max="3848" width="6.625" style="3" customWidth="1"/>
    <col min="3849" max="3849" width="11.875" style="3" customWidth="1"/>
    <col min="3850" max="3850" width="8.75" style="3" customWidth="1"/>
    <col min="3851" max="3851" width="7.125" style="3" customWidth="1"/>
    <col min="3852" max="3852" width="5" style="3" customWidth="1"/>
    <col min="3853" max="3853" width="7.5" style="3" customWidth="1"/>
    <col min="3854" max="3856" width="8.25" style="3" customWidth="1"/>
    <col min="3857" max="3857" width="5.75" style="3" customWidth="1"/>
    <col min="3858" max="4097" width="9" style="3"/>
    <col min="4098" max="4098" width="18.125" style="3" customWidth="1"/>
    <col min="4099" max="4099" width="8" style="3" customWidth="1"/>
    <col min="4100" max="4100" width="12.875" style="3" customWidth="1"/>
    <col min="4101" max="4101" width="9.125" style="3" customWidth="1"/>
    <col min="4102" max="4102" width="7.875" style="3" customWidth="1"/>
    <col min="4103" max="4103" width="11.625" style="3" customWidth="1"/>
    <col min="4104" max="4104" width="6.625" style="3" customWidth="1"/>
    <col min="4105" max="4105" width="11.875" style="3" customWidth="1"/>
    <col min="4106" max="4106" width="8.75" style="3" customWidth="1"/>
    <col min="4107" max="4107" width="7.125" style="3" customWidth="1"/>
    <col min="4108" max="4108" width="5" style="3" customWidth="1"/>
    <col min="4109" max="4109" width="7.5" style="3" customWidth="1"/>
    <col min="4110" max="4112" width="8.25" style="3" customWidth="1"/>
    <col min="4113" max="4113" width="5.75" style="3" customWidth="1"/>
    <col min="4114" max="4353" width="9" style="3"/>
    <col min="4354" max="4354" width="18.125" style="3" customWidth="1"/>
    <col min="4355" max="4355" width="8" style="3" customWidth="1"/>
    <col min="4356" max="4356" width="12.875" style="3" customWidth="1"/>
    <col min="4357" max="4357" width="9.125" style="3" customWidth="1"/>
    <col min="4358" max="4358" width="7.875" style="3" customWidth="1"/>
    <col min="4359" max="4359" width="11.625" style="3" customWidth="1"/>
    <col min="4360" max="4360" width="6.625" style="3" customWidth="1"/>
    <col min="4361" max="4361" width="11.875" style="3" customWidth="1"/>
    <col min="4362" max="4362" width="8.75" style="3" customWidth="1"/>
    <col min="4363" max="4363" width="7.125" style="3" customWidth="1"/>
    <col min="4364" max="4364" width="5" style="3" customWidth="1"/>
    <col min="4365" max="4365" width="7.5" style="3" customWidth="1"/>
    <col min="4366" max="4368" width="8.25" style="3" customWidth="1"/>
    <col min="4369" max="4369" width="5.75" style="3" customWidth="1"/>
    <col min="4370" max="4609" width="9" style="3"/>
    <col min="4610" max="4610" width="18.125" style="3" customWidth="1"/>
    <col min="4611" max="4611" width="8" style="3" customWidth="1"/>
    <col min="4612" max="4612" width="12.875" style="3" customWidth="1"/>
    <col min="4613" max="4613" width="9.125" style="3" customWidth="1"/>
    <col min="4614" max="4614" width="7.875" style="3" customWidth="1"/>
    <col min="4615" max="4615" width="11.625" style="3" customWidth="1"/>
    <col min="4616" max="4616" width="6.625" style="3" customWidth="1"/>
    <col min="4617" max="4617" width="11.875" style="3" customWidth="1"/>
    <col min="4618" max="4618" width="8.75" style="3" customWidth="1"/>
    <col min="4619" max="4619" width="7.125" style="3" customWidth="1"/>
    <col min="4620" max="4620" width="5" style="3" customWidth="1"/>
    <col min="4621" max="4621" width="7.5" style="3" customWidth="1"/>
    <col min="4622" max="4624" width="8.25" style="3" customWidth="1"/>
    <col min="4625" max="4625" width="5.75" style="3" customWidth="1"/>
    <col min="4626" max="4865" width="9" style="3"/>
    <col min="4866" max="4866" width="18.125" style="3" customWidth="1"/>
    <col min="4867" max="4867" width="8" style="3" customWidth="1"/>
    <col min="4868" max="4868" width="12.875" style="3" customWidth="1"/>
    <col min="4869" max="4869" width="9.125" style="3" customWidth="1"/>
    <col min="4870" max="4870" width="7.875" style="3" customWidth="1"/>
    <col min="4871" max="4871" width="11.625" style="3" customWidth="1"/>
    <col min="4872" max="4872" width="6.625" style="3" customWidth="1"/>
    <col min="4873" max="4873" width="11.875" style="3" customWidth="1"/>
    <col min="4874" max="4874" width="8.75" style="3" customWidth="1"/>
    <col min="4875" max="4875" width="7.125" style="3" customWidth="1"/>
    <col min="4876" max="4876" width="5" style="3" customWidth="1"/>
    <col min="4877" max="4877" width="7.5" style="3" customWidth="1"/>
    <col min="4878" max="4880" width="8.25" style="3" customWidth="1"/>
    <col min="4881" max="4881" width="5.75" style="3" customWidth="1"/>
    <col min="4882" max="5121" width="9" style="3"/>
    <col min="5122" max="5122" width="18.125" style="3" customWidth="1"/>
    <col min="5123" max="5123" width="8" style="3" customWidth="1"/>
    <col min="5124" max="5124" width="12.875" style="3" customWidth="1"/>
    <col min="5125" max="5125" width="9.125" style="3" customWidth="1"/>
    <col min="5126" max="5126" width="7.875" style="3" customWidth="1"/>
    <col min="5127" max="5127" width="11.625" style="3" customWidth="1"/>
    <col min="5128" max="5128" width="6.625" style="3" customWidth="1"/>
    <col min="5129" max="5129" width="11.875" style="3" customWidth="1"/>
    <col min="5130" max="5130" width="8.75" style="3" customWidth="1"/>
    <col min="5131" max="5131" width="7.125" style="3" customWidth="1"/>
    <col min="5132" max="5132" width="5" style="3" customWidth="1"/>
    <col min="5133" max="5133" width="7.5" style="3" customWidth="1"/>
    <col min="5134" max="5136" width="8.25" style="3" customWidth="1"/>
    <col min="5137" max="5137" width="5.75" style="3" customWidth="1"/>
    <col min="5138" max="5377" width="9" style="3"/>
    <col min="5378" max="5378" width="18.125" style="3" customWidth="1"/>
    <col min="5379" max="5379" width="8" style="3" customWidth="1"/>
    <col min="5380" max="5380" width="12.875" style="3" customWidth="1"/>
    <col min="5381" max="5381" width="9.125" style="3" customWidth="1"/>
    <col min="5382" max="5382" width="7.875" style="3" customWidth="1"/>
    <col min="5383" max="5383" width="11.625" style="3" customWidth="1"/>
    <col min="5384" max="5384" width="6.625" style="3" customWidth="1"/>
    <col min="5385" max="5385" width="11.875" style="3" customWidth="1"/>
    <col min="5386" max="5386" width="8.75" style="3" customWidth="1"/>
    <col min="5387" max="5387" width="7.125" style="3" customWidth="1"/>
    <col min="5388" max="5388" width="5" style="3" customWidth="1"/>
    <col min="5389" max="5389" width="7.5" style="3" customWidth="1"/>
    <col min="5390" max="5392" width="8.25" style="3" customWidth="1"/>
    <col min="5393" max="5393" width="5.75" style="3" customWidth="1"/>
    <col min="5394" max="5633" width="9" style="3"/>
    <col min="5634" max="5634" width="18.125" style="3" customWidth="1"/>
    <col min="5635" max="5635" width="8" style="3" customWidth="1"/>
    <col min="5636" max="5636" width="12.875" style="3" customWidth="1"/>
    <col min="5637" max="5637" width="9.125" style="3" customWidth="1"/>
    <col min="5638" max="5638" width="7.875" style="3" customWidth="1"/>
    <col min="5639" max="5639" width="11.625" style="3" customWidth="1"/>
    <col min="5640" max="5640" width="6.625" style="3" customWidth="1"/>
    <col min="5641" max="5641" width="11.875" style="3" customWidth="1"/>
    <col min="5642" max="5642" width="8.75" style="3" customWidth="1"/>
    <col min="5643" max="5643" width="7.125" style="3" customWidth="1"/>
    <col min="5644" max="5644" width="5" style="3" customWidth="1"/>
    <col min="5645" max="5645" width="7.5" style="3" customWidth="1"/>
    <col min="5646" max="5648" width="8.25" style="3" customWidth="1"/>
    <col min="5649" max="5649" width="5.75" style="3" customWidth="1"/>
    <col min="5650" max="5889" width="9" style="3"/>
    <col min="5890" max="5890" width="18.125" style="3" customWidth="1"/>
    <col min="5891" max="5891" width="8" style="3" customWidth="1"/>
    <col min="5892" max="5892" width="12.875" style="3" customWidth="1"/>
    <col min="5893" max="5893" width="9.125" style="3" customWidth="1"/>
    <col min="5894" max="5894" width="7.875" style="3" customWidth="1"/>
    <col min="5895" max="5895" width="11.625" style="3" customWidth="1"/>
    <col min="5896" max="5896" width="6.625" style="3" customWidth="1"/>
    <col min="5897" max="5897" width="11.875" style="3" customWidth="1"/>
    <col min="5898" max="5898" width="8.75" style="3" customWidth="1"/>
    <col min="5899" max="5899" width="7.125" style="3" customWidth="1"/>
    <col min="5900" max="5900" width="5" style="3" customWidth="1"/>
    <col min="5901" max="5901" width="7.5" style="3" customWidth="1"/>
    <col min="5902" max="5904" width="8.25" style="3" customWidth="1"/>
    <col min="5905" max="5905" width="5.75" style="3" customWidth="1"/>
    <col min="5906" max="6145" width="9" style="3"/>
    <col min="6146" max="6146" width="18.125" style="3" customWidth="1"/>
    <col min="6147" max="6147" width="8" style="3" customWidth="1"/>
    <col min="6148" max="6148" width="12.875" style="3" customWidth="1"/>
    <col min="6149" max="6149" width="9.125" style="3" customWidth="1"/>
    <col min="6150" max="6150" width="7.875" style="3" customWidth="1"/>
    <col min="6151" max="6151" width="11.625" style="3" customWidth="1"/>
    <col min="6152" max="6152" width="6.625" style="3" customWidth="1"/>
    <col min="6153" max="6153" width="11.875" style="3" customWidth="1"/>
    <col min="6154" max="6154" width="8.75" style="3" customWidth="1"/>
    <col min="6155" max="6155" width="7.125" style="3" customWidth="1"/>
    <col min="6156" max="6156" width="5" style="3" customWidth="1"/>
    <col min="6157" max="6157" width="7.5" style="3" customWidth="1"/>
    <col min="6158" max="6160" width="8.25" style="3" customWidth="1"/>
    <col min="6161" max="6161" width="5.75" style="3" customWidth="1"/>
    <col min="6162" max="6401" width="9" style="3"/>
    <col min="6402" max="6402" width="18.125" style="3" customWidth="1"/>
    <col min="6403" max="6403" width="8" style="3" customWidth="1"/>
    <col min="6404" max="6404" width="12.875" style="3" customWidth="1"/>
    <col min="6405" max="6405" width="9.125" style="3" customWidth="1"/>
    <col min="6406" max="6406" width="7.875" style="3" customWidth="1"/>
    <col min="6407" max="6407" width="11.625" style="3" customWidth="1"/>
    <col min="6408" max="6408" width="6.625" style="3" customWidth="1"/>
    <col min="6409" max="6409" width="11.875" style="3" customWidth="1"/>
    <col min="6410" max="6410" width="8.75" style="3" customWidth="1"/>
    <col min="6411" max="6411" width="7.125" style="3" customWidth="1"/>
    <col min="6412" max="6412" width="5" style="3" customWidth="1"/>
    <col min="6413" max="6413" width="7.5" style="3" customWidth="1"/>
    <col min="6414" max="6416" width="8.25" style="3" customWidth="1"/>
    <col min="6417" max="6417" width="5.75" style="3" customWidth="1"/>
    <col min="6418" max="6657" width="9" style="3"/>
    <col min="6658" max="6658" width="18.125" style="3" customWidth="1"/>
    <col min="6659" max="6659" width="8" style="3" customWidth="1"/>
    <col min="6660" max="6660" width="12.875" style="3" customWidth="1"/>
    <col min="6661" max="6661" width="9.125" style="3" customWidth="1"/>
    <col min="6662" max="6662" width="7.875" style="3" customWidth="1"/>
    <col min="6663" max="6663" width="11.625" style="3" customWidth="1"/>
    <col min="6664" max="6664" width="6.625" style="3" customWidth="1"/>
    <col min="6665" max="6665" width="11.875" style="3" customWidth="1"/>
    <col min="6666" max="6666" width="8.75" style="3" customWidth="1"/>
    <col min="6667" max="6667" width="7.125" style="3" customWidth="1"/>
    <col min="6668" max="6668" width="5" style="3" customWidth="1"/>
    <col min="6669" max="6669" width="7.5" style="3" customWidth="1"/>
    <col min="6670" max="6672" width="8.25" style="3" customWidth="1"/>
    <col min="6673" max="6673" width="5.75" style="3" customWidth="1"/>
    <col min="6674" max="6913" width="9" style="3"/>
    <col min="6914" max="6914" width="18.125" style="3" customWidth="1"/>
    <col min="6915" max="6915" width="8" style="3" customWidth="1"/>
    <col min="6916" max="6916" width="12.875" style="3" customWidth="1"/>
    <col min="6917" max="6917" width="9.125" style="3" customWidth="1"/>
    <col min="6918" max="6918" width="7.875" style="3" customWidth="1"/>
    <col min="6919" max="6919" width="11.625" style="3" customWidth="1"/>
    <col min="6920" max="6920" width="6.625" style="3" customWidth="1"/>
    <col min="6921" max="6921" width="11.875" style="3" customWidth="1"/>
    <col min="6922" max="6922" width="8.75" style="3" customWidth="1"/>
    <col min="6923" max="6923" width="7.125" style="3" customWidth="1"/>
    <col min="6924" max="6924" width="5" style="3" customWidth="1"/>
    <col min="6925" max="6925" width="7.5" style="3" customWidth="1"/>
    <col min="6926" max="6928" width="8.25" style="3" customWidth="1"/>
    <col min="6929" max="6929" width="5.75" style="3" customWidth="1"/>
    <col min="6930" max="7169" width="9" style="3"/>
    <col min="7170" max="7170" width="18.125" style="3" customWidth="1"/>
    <col min="7171" max="7171" width="8" style="3" customWidth="1"/>
    <col min="7172" max="7172" width="12.875" style="3" customWidth="1"/>
    <col min="7173" max="7173" width="9.125" style="3" customWidth="1"/>
    <col min="7174" max="7174" width="7.875" style="3" customWidth="1"/>
    <col min="7175" max="7175" width="11.625" style="3" customWidth="1"/>
    <col min="7176" max="7176" width="6.625" style="3" customWidth="1"/>
    <col min="7177" max="7177" width="11.875" style="3" customWidth="1"/>
    <col min="7178" max="7178" width="8.75" style="3" customWidth="1"/>
    <col min="7179" max="7179" width="7.125" style="3" customWidth="1"/>
    <col min="7180" max="7180" width="5" style="3" customWidth="1"/>
    <col min="7181" max="7181" width="7.5" style="3" customWidth="1"/>
    <col min="7182" max="7184" width="8.25" style="3" customWidth="1"/>
    <col min="7185" max="7185" width="5.75" style="3" customWidth="1"/>
    <col min="7186" max="7425" width="9" style="3"/>
    <col min="7426" max="7426" width="18.125" style="3" customWidth="1"/>
    <col min="7427" max="7427" width="8" style="3" customWidth="1"/>
    <col min="7428" max="7428" width="12.875" style="3" customWidth="1"/>
    <col min="7429" max="7429" width="9.125" style="3" customWidth="1"/>
    <col min="7430" max="7430" width="7.875" style="3" customWidth="1"/>
    <col min="7431" max="7431" width="11.625" style="3" customWidth="1"/>
    <col min="7432" max="7432" width="6.625" style="3" customWidth="1"/>
    <col min="7433" max="7433" width="11.875" style="3" customWidth="1"/>
    <col min="7434" max="7434" width="8.75" style="3" customWidth="1"/>
    <col min="7435" max="7435" width="7.125" style="3" customWidth="1"/>
    <col min="7436" max="7436" width="5" style="3" customWidth="1"/>
    <col min="7437" max="7437" width="7.5" style="3" customWidth="1"/>
    <col min="7438" max="7440" width="8.25" style="3" customWidth="1"/>
    <col min="7441" max="7441" width="5.75" style="3" customWidth="1"/>
    <col min="7442" max="7681" width="9" style="3"/>
    <col min="7682" max="7682" width="18.125" style="3" customWidth="1"/>
    <col min="7683" max="7683" width="8" style="3" customWidth="1"/>
    <col min="7684" max="7684" width="12.875" style="3" customWidth="1"/>
    <col min="7685" max="7685" width="9.125" style="3" customWidth="1"/>
    <col min="7686" max="7686" width="7.875" style="3" customWidth="1"/>
    <col min="7687" max="7687" width="11.625" style="3" customWidth="1"/>
    <col min="7688" max="7688" width="6.625" style="3" customWidth="1"/>
    <col min="7689" max="7689" width="11.875" style="3" customWidth="1"/>
    <col min="7690" max="7690" width="8.75" style="3" customWidth="1"/>
    <col min="7691" max="7691" width="7.125" style="3" customWidth="1"/>
    <col min="7692" max="7692" width="5" style="3" customWidth="1"/>
    <col min="7693" max="7693" width="7.5" style="3" customWidth="1"/>
    <col min="7694" max="7696" width="8.25" style="3" customWidth="1"/>
    <col min="7697" max="7697" width="5.75" style="3" customWidth="1"/>
    <col min="7698" max="7937" width="9" style="3"/>
    <col min="7938" max="7938" width="18.125" style="3" customWidth="1"/>
    <col min="7939" max="7939" width="8" style="3" customWidth="1"/>
    <col min="7940" max="7940" width="12.875" style="3" customWidth="1"/>
    <col min="7941" max="7941" width="9.125" style="3" customWidth="1"/>
    <col min="7942" max="7942" width="7.875" style="3" customWidth="1"/>
    <col min="7943" max="7943" width="11.625" style="3" customWidth="1"/>
    <col min="7944" max="7944" width="6.625" style="3" customWidth="1"/>
    <col min="7945" max="7945" width="11.875" style="3" customWidth="1"/>
    <col min="7946" max="7946" width="8.75" style="3" customWidth="1"/>
    <col min="7947" max="7947" width="7.125" style="3" customWidth="1"/>
    <col min="7948" max="7948" width="5" style="3" customWidth="1"/>
    <col min="7949" max="7949" width="7.5" style="3" customWidth="1"/>
    <col min="7950" max="7952" width="8.25" style="3" customWidth="1"/>
    <col min="7953" max="7953" width="5.75" style="3" customWidth="1"/>
    <col min="7954" max="8193" width="9" style="3"/>
    <col min="8194" max="8194" width="18.125" style="3" customWidth="1"/>
    <col min="8195" max="8195" width="8" style="3" customWidth="1"/>
    <col min="8196" max="8196" width="12.875" style="3" customWidth="1"/>
    <col min="8197" max="8197" width="9.125" style="3" customWidth="1"/>
    <col min="8198" max="8198" width="7.875" style="3" customWidth="1"/>
    <col min="8199" max="8199" width="11.625" style="3" customWidth="1"/>
    <col min="8200" max="8200" width="6.625" style="3" customWidth="1"/>
    <col min="8201" max="8201" width="11.875" style="3" customWidth="1"/>
    <col min="8202" max="8202" width="8.75" style="3" customWidth="1"/>
    <col min="8203" max="8203" width="7.125" style="3" customWidth="1"/>
    <col min="8204" max="8204" width="5" style="3" customWidth="1"/>
    <col min="8205" max="8205" width="7.5" style="3" customWidth="1"/>
    <col min="8206" max="8208" width="8.25" style="3" customWidth="1"/>
    <col min="8209" max="8209" width="5.75" style="3" customWidth="1"/>
    <col min="8210" max="8449" width="9" style="3"/>
    <col min="8450" max="8450" width="18.125" style="3" customWidth="1"/>
    <col min="8451" max="8451" width="8" style="3" customWidth="1"/>
    <col min="8452" max="8452" width="12.875" style="3" customWidth="1"/>
    <col min="8453" max="8453" width="9.125" style="3" customWidth="1"/>
    <col min="8454" max="8454" width="7.875" style="3" customWidth="1"/>
    <col min="8455" max="8455" width="11.625" style="3" customWidth="1"/>
    <col min="8456" max="8456" width="6.625" style="3" customWidth="1"/>
    <col min="8457" max="8457" width="11.875" style="3" customWidth="1"/>
    <col min="8458" max="8458" width="8.75" style="3" customWidth="1"/>
    <col min="8459" max="8459" width="7.125" style="3" customWidth="1"/>
    <col min="8460" max="8460" width="5" style="3" customWidth="1"/>
    <col min="8461" max="8461" width="7.5" style="3" customWidth="1"/>
    <col min="8462" max="8464" width="8.25" style="3" customWidth="1"/>
    <col min="8465" max="8465" width="5.75" style="3" customWidth="1"/>
    <col min="8466" max="8705" width="9" style="3"/>
    <col min="8706" max="8706" width="18.125" style="3" customWidth="1"/>
    <col min="8707" max="8707" width="8" style="3" customWidth="1"/>
    <col min="8708" max="8708" width="12.875" style="3" customWidth="1"/>
    <col min="8709" max="8709" width="9.125" style="3" customWidth="1"/>
    <col min="8710" max="8710" width="7.875" style="3" customWidth="1"/>
    <col min="8711" max="8711" width="11.625" style="3" customWidth="1"/>
    <col min="8712" max="8712" width="6.625" style="3" customWidth="1"/>
    <col min="8713" max="8713" width="11.875" style="3" customWidth="1"/>
    <col min="8714" max="8714" width="8.75" style="3" customWidth="1"/>
    <col min="8715" max="8715" width="7.125" style="3" customWidth="1"/>
    <col min="8716" max="8716" width="5" style="3" customWidth="1"/>
    <col min="8717" max="8717" width="7.5" style="3" customWidth="1"/>
    <col min="8718" max="8720" width="8.25" style="3" customWidth="1"/>
    <col min="8721" max="8721" width="5.75" style="3" customWidth="1"/>
    <col min="8722" max="8961" width="9" style="3"/>
    <col min="8962" max="8962" width="18.125" style="3" customWidth="1"/>
    <col min="8963" max="8963" width="8" style="3" customWidth="1"/>
    <col min="8964" max="8964" width="12.875" style="3" customWidth="1"/>
    <col min="8965" max="8965" width="9.125" style="3" customWidth="1"/>
    <col min="8966" max="8966" width="7.875" style="3" customWidth="1"/>
    <col min="8967" max="8967" width="11.625" style="3" customWidth="1"/>
    <col min="8968" max="8968" width="6.625" style="3" customWidth="1"/>
    <col min="8969" max="8969" width="11.875" style="3" customWidth="1"/>
    <col min="8970" max="8970" width="8.75" style="3" customWidth="1"/>
    <col min="8971" max="8971" width="7.125" style="3" customWidth="1"/>
    <col min="8972" max="8972" width="5" style="3" customWidth="1"/>
    <col min="8973" max="8973" width="7.5" style="3" customWidth="1"/>
    <col min="8974" max="8976" width="8.25" style="3" customWidth="1"/>
    <col min="8977" max="8977" width="5.75" style="3" customWidth="1"/>
    <col min="8978" max="9217" width="9" style="3"/>
    <col min="9218" max="9218" width="18.125" style="3" customWidth="1"/>
    <col min="9219" max="9219" width="8" style="3" customWidth="1"/>
    <col min="9220" max="9220" width="12.875" style="3" customWidth="1"/>
    <col min="9221" max="9221" width="9.125" style="3" customWidth="1"/>
    <col min="9222" max="9222" width="7.875" style="3" customWidth="1"/>
    <col min="9223" max="9223" width="11.625" style="3" customWidth="1"/>
    <col min="9224" max="9224" width="6.625" style="3" customWidth="1"/>
    <col min="9225" max="9225" width="11.875" style="3" customWidth="1"/>
    <col min="9226" max="9226" width="8.75" style="3" customWidth="1"/>
    <col min="9227" max="9227" width="7.125" style="3" customWidth="1"/>
    <col min="9228" max="9228" width="5" style="3" customWidth="1"/>
    <col min="9229" max="9229" width="7.5" style="3" customWidth="1"/>
    <col min="9230" max="9232" width="8.25" style="3" customWidth="1"/>
    <col min="9233" max="9233" width="5.75" style="3" customWidth="1"/>
    <col min="9234" max="9473" width="9" style="3"/>
    <col min="9474" max="9474" width="18.125" style="3" customWidth="1"/>
    <col min="9475" max="9475" width="8" style="3" customWidth="1"/>
    <col min="9476" max="9476" width="12.875" style="3" customWidth="1"/>
    <col min="9477" max="9477" width="9.125" style="3" customWidth="1"/>
    <col min="9478" max="9478" width="7.875" style="3" customWidth="1"/>
    <col min="9479" max="9479" width="11.625" style="3" customWidth="1"/>
    <col min="9480" max="9480" width="6.625" style="3" customWidth="1"/>
    <col min="9481" max="9481" width="11.875" style="3" customWidth="1"/>
    <col min="9482" max="9482" width="8.75" style="3" customWidth="1"/>
    <col min="9483" max="9483" width="7.125" style="3" customWidth="1"/>
    <col min="9484" max="9484" width="5" style="3" customWidth="1"/>
    <col min="9485" max="9485" width="7.5" style="3" customWidth="1"/>
    <col min="9486" max="9488" width="8.25" style="3" customWidth="1"/>
    <col min="9489" max="9489" width="5.75" style="3" customWidth="1"/>
    <col min="9490" max="9729" width="9" style="3"/>
    <col min="9730" max="9730" width="18.125" style="3" customWidth="1"/>
    <col min="9731" max="9731" width="8" style="3" customWidth="1"/>
    <col min="9732" max="9732" width="12.875" style="3" customWidth="1"/>
    <col min="9733" max="9733" width="9.125" style="3" customWidth="1"/>
    <col min="9734" max="9734" width="7.875" style="3" customWidth="1"/>
    <col min="9735" max="9735" width="11.625" style="3" customWidth="1"/>
    <col min="9736" max="9736" width="6.625" style="3" customWidth="1"/>
    <col min="9737" max="9737" width="11.875" style="3" customWidth="1"/>
    <col min="9738" max="9738" width="8.75" style="3" customWidth="1"/>
    <col min="9739" max="9739" width="7.125" style="3" customWidth="1"/>
    <col min="9740" max="9740" width="5" style="3" customWidth="1"/>
    <col min="9741" max="9741" width="7.5" style="3" customWidth="1"/>
    <col min="9742" max="9744" width="8.25" style="3" customWidth="1"/>
    <col min="9745" max="9745" width="5.75" style="3" customWidth="1"/>
    <col min="9746" max="9985" width="9" style="3"/>
    <col min="9986" max="9986" width="18.125" style="3" customWidth="1"/>
    <col min="9987" max="9987" width="8" style="3" customWidth="1"/>
    <col min="9988" max="9988" width="12.875" style="3" customWidth="1"/>
    <col min="9989" max="9989" width="9.125" style="3" customWidth="1"/>
    <col min="9990" max="9990" width="7.875" style="3" customWidth="1"/>
    <col min="9991" max="9991" width="11.625" style="3" customWidth="1"/>
    <col min="9992" max="9992" width="6.625" style="3" customWidth="1"/>
    <col min="9993" max="9993" width="11.875" style="3" customWidth="1"/>
    <col min="9994" max="9994" width="8.75" style="3" customWidth="1"/>
    <col min="9995" max="9995" width="7.125" style="3" customWidth="1"/>
    <col min="9996" max="9996" width="5" style="3" customWidth="1"/>
    <col min="9997" max="9997" width="7.5" style="3" customWidth="1"/>
    <col min="9998" max="10000" width="8.25" style="3" customWidth="1"/>
    <col min="10001" max="10001" width="5.75" style="3" customWidth="1"/>
    <col min="10002" max="10241" width="9" style="3"/>
    <col min="10242" max="10242" width="18.125" style="3" customWidth="1"/>
    <col min="10243" max="10243" width="8" style="3" customWidth="1"/>
    <col min="10244" max="10244" width="12.875" style="3" customWidth="1"/>
    <col min="10245" max="10245" width="9.125" style="3" customWidth="1"/>
    <col min="10246" max="10246" width="7.875" style="3" customWidth="1"/>
    <col min="10247" max="10247" width="11.625" style="3" customWidth="1"/>
    <col min="10248" max="10248" width="6.625" style="3" customWidth="1"/>
    <col min="10249" max="10249" width="11.875" style="3" customWidth="1"/>
    <col min="10250" max="10250" width="8.75" style="3" customWidth="1"/>
    <col min="10251" max="10251" width="7.125" style="3" customWidth="1"/>
    <col min="10252" max="10252" width="5" style="3" customWidth="1"/>
    <col min="10253" max="10253" width="7.5" style="3" customWidth="1"/>
    <col min="10254" max="10256" width="8.25" style="3" customWidth="1"/>
    <col min="10257" max="10257" width="5.75" style="3" customWidth="1"/>
    <col min="10258" max="10497" width="9" style="3"/>
    <col min="10498" max="10498" width="18.125" style="3" customWidth="1"/>
    <col min="10499" max="10499" width="8" style="3" customWidth="1"/>
    <col min="10500" max="10500" width="12.875" style="3" customWidth="1"/>
    <col min="10501" max="10501" width="9.125" style="3" customWidth="1"/>
    <col min="10502" max="10502" width="7.875" style="3" customWidth="1"/>
    <col min="10503" max="10503" width="11.625" style="3" customWidth="1"/>
    <col min="10504" max="10504" width="6.625" style="3" customWidth="1"/>
    <col min="10505" max="10505" width="11.875" style="3" customWidth="1"/>
    <col min="10506" max="10506" width="8.75" style="3" customWidth="1"/>
    <col min="10507" max="10507" width="7.125" style="3" customWidth="1"/>
    <col min="10508" max="10508" width="5" style="3" customWidth="1"/>
    <col min="10509" max="10509" width="7.5" style="3" customWidth="1"/>
    <col min="10510" max="10512" width="8.25" style="3" customWidth="1"/>
    <col min="10513" max="10513" width="5.75" style="3" customWidth="1"/>
    <col min="10514" max="10753" width="9" style="3"/>
    <col min="10754" max="10754" width="18.125" style="3" customWidth="1"/>
    <col min="10755" max="10755" width="8" style="3" customWidth="1"/>
    <col min="10756" max="10756" width="12.875" style="3" customWidth="1"/>
    <col min="10757" max="10757" width="9.125" style="3" customWidth="1"/>
    <col min="10758" max="10758" width="7.875" style="3" customWidth="1"/>
    <col min="10759" max="10759" width="11.625" style="3" customWidth="1"/>
    <col min="10760" max="10760" width="6.625" style="3" customWidth="1"/>
    <col min="10761" max="10761" width="11.875" style="3" customWidth="1"/>
    <col min="10762" max="10762" width="8.75" style="3" customWidth="1"/>
    <col min="10763" max="10763" width="7.125" style="3" customWidth="1"/>
    <col min="10764" max="10764" width="5" style="3" customWidth="1"/>
    <col min="10765" max="10765" width="7.5" style="3" customWidth="1"/>
    <col min="10766" max="10768" width="8.25" style="3" customWidth="1"/>
    <col min="10769" max="10769" width="5.75" style="3" customWidth="1"/>
    <col min="10770" max="11009" width="9" style="3"/>
    <col min="11010" max="11010" width="18.125" style="3" customWidth="1"/>
    <col min="11011" max="11011" width="8" style="3" customWidth="1"/>
    <col min="11012" max="11012" width="12.875" style="3" customWidth="1"/>
    <col min="11013" max="11013" width="9.125" style="3" customWidth="1"/>
    <col min="11014" max="11014" width="7.875" style="3" customWidth="1"/>
    <col min="11015" max="11015" width="11.625" style="3" customWidth="1"/>
    <col min="11016" max="11016" width="6.625" style="3" customWidth="1"/>
    <col min="11017" max="11017" width="11.875" style="3" customWidth="1"/>
    <col min="11018" max="11018" width="8.75" style="3" customWidth="1"/>
    <col min="11019" max="11019" width="7.125" style="3" customWidth="1"/>
    <col min="11020" max="11020" width="5" style="3" customWidth="1"/>
    <col min="11021" max="11021" width="7.5" style="3" customWidth="1"/>
    <col min="11022" max="11024" width="8.25" style="3" customWidth="1"/>
    <col min="11025" max="11025" width="5.75" style="3" customWidth="1"/>
    <col min="11026" max="11265" width="9" style="3"/>
    <col min="11266" max="11266" width="18.125" style="3" customWidth="1"/>
    <col min="11267" max="11267" width="8" style="3" customWidth="1"/>
    <col min="11268" max="11268" width="12.875" style="3" customWidth="1"/>
    <col min="11269" max="11269" width="9.125" style="3" customWidth="1"/>
    <col min="11270" max="11270" width="7.875" style="3" customWidth="1"/>
    <col min="11271" max="11271" width="11.625" style="3" customWidth="1"/>
    <col min="11272" max="11272" width="6.625" style="3" customWidth="1"/>
    <col min="11273" max="11273" width="11.875" style="3" customWidth="1"/>
    <col min="11274" max="11274" width="8.75" style="3" customWidth="1"/>
    <col min="11275" max="11275" width="7.125" style="3" customWidth="1"/>
    <col min="11276" max="11276" width="5" style="3" customWidth="1"/>
    <col min="11277" max="11277" width="7.5" style="3" customWidth="1"/>
    <col min="11278" max="11280" width="8.25" style="3" customWidth="1"/>
    <col min="11281" max="11281" width="5.75" style="3" customWidth="1"/>
    <col min="11282" max="11521" width="9" style="3"/>
    <col min="11522" max="11522" width="18.125" style="3" customWidth="1"/>
    <col min="11523" max="11523" width="8" style="3" customWidth="1"/>
    <col min="11524" max="11524" width="12.875" style="3" customWidth="1"/>
    <col min="11525" max="11525" width="9.125" style="3" customWidth="1"/>
    <col min="11526" max="11526" width="7.875" style="3" customWidth="1"/>
    <col min="11527" max="11527" width="11.625" style="3" customWidth="1"/>
    <col min="11528" max="11528" width="6.625" style="3" customWidth="1"/>
    <col min="11529" max="11529" width="11.875" style="3" customWidth="1"/>
    <col min="11530" max="11530" width="8.75" style="3" customWidth="1"/>
    <col min="11531" max="11531" width="7.125" style="3" customWidth="1"/>
    <col min="11532" max="11532" width="5" style="3" customWidth="1"/>
    <col min="11533" max="11533" width="7.5" style="3" customWidth="1"/>
    <col min="11534" max="11536" width="8.25" style="3" customWidth="1"/>
    <col min="11537" max="11537" width="5.75" style="3" customWidth="1"/>
    <col min="11538" max="11777" width="9" style="3"/>
    <col min="11778" max="11778" width="18.125" style="3" customWidth="1"/>
    <col min="11779" max="11779" width="8" style="3" customWidth="1"/>
    <col min="11780" max="11780" width="12.875" style="3" customWidth="1"/>
    <col min="11781" max="11781" width="9.125" style="3" customWidth="1"/>
    <col min="11782" max="11782" width="7.875" style="3" customWidth="1"/>
    <col min="11783" max="11783" width="11.625" style="3" customWidth="1"/>
    <col min="11784" max="11784" width="6.625" style="3" customWidth="1"/>
    <col min="11785" max="11785" width="11.875" style="3" customWidth="1"/>
    <col min="11786" max="11786" width="8.75" style="3" customWidth="1"/>
    <col min="11787" max="11787" width="7.125" style="3" customWidth="1"/>
    <col min="11788" max="11788" width="5" style="3" customWidth="1"/>
    <col min="11789" max="11789" width="7.5" style="3" customWidth="1"/>
    <col min="11790" max="11792" width="8.25" style="3" customWidth="1"/>
    <col min="11793" max="11793" width="5.75" style="3" customWidth="1"/>
    <col min="11794" max="12033" width="9" style="3"/>
    <col min="12034" max="12034" width="18.125" style="3" customWidth="1"/>
    <col min="12035" max="12035" width="8" style="3" customWidth="1"/>
    <col min="12036" max="12036" width="12.875" style="3" customWidth="1"/>
    <col min="12037" max="12037" width="9.125" style="3" customWidth="1"/>
    <col min="12038" max="12038" width="7.875" style="3" customWidth="1"/>
    <col min="12039" max="12039" width="11.625" style="3" customWidth="1"/>
    <col min="12040" max="12040" width="6.625" style="3" customWidth="1"/>
    <col min="12041" max="12041" width="11.875" style="3" customWidth="1"/>
    <col min="12042" max="12042" width="8.75" style="3" customWidth="1"/>
    <col min="12043" max="12043" width="7.125" style="3" customWidth="1"/>
    <col min="12044" max="12044" width="5" style="3" customWidth="1"/>
    <col min="12045" max="12045" width="7.5" style="3" customWidth="1"/>
    <col min="12046" max="12048" width="8.25" style="3" customWidth="1"/>
    <col min="12049" max="12049" width="5.75" style="3" customWidth="1"/>
    <col min="12050" max="12289" width="9" style="3"/>
    <col min="12290" max="12290" width="18.125" style="3" customWidth="1"/>
    <col min="12291" max="12291" width="8" style="3" customWidth="1"/>
    <col min="12292" max="12292" width="12.875" style="3" customWidth="1"/>
    <col min="12293" max="12293" width="9.125" style="3" customWidth="1"/>
    <col min="12294" max="12294" width="7.875" style="3" customWidth="1"/>
    <col min="12295" max="12295" width="11.625" style="3" customWidth="1"/>
    <col min="12296" max="12296" width="6.625" style="3" customWidth="1"/>
    <col min="12297" max="12297" width="11.875" style="3" customWidth="1"/>
    <col min="12298" max="12298" width="8.75" style="3" customWidth="1"/>
    <col min="12299" max="12299" width="7.125" style="3" customWidth="1"/>
    <col min="12300" max="12300" width="5" style="3" customWidth="1"/>
    <col min="12301" max="12301" width="7.5" style="3" customWidth="1"/>
    <col min="12302" max="12304" width="8.25" style="3" customWidth="1"/>
    <col min="12305" max="12305" width="5.75" style="3" customWidth="1"/>
    <col min="12306" max="12545" width="9" style="3"/>
    <col min="12546" max="12546" width="18.125" style="3" customWidth="1"/>
    <col min="12547" max="12547" width="8" style="3" customWidth="1"/>
    <col min="12548" max="12548" width="12.875" style="3" customWidth="1"/>
    <col min="12549" max="12549" width="9.125" style="3" customWidth="1"/>
    <col min="12550" max="12550" width="7.875" style="3" customWidth="1"/>
    <col min="12551" max="12551" width="11.625" style="3" customWidth="1"/>
    <col min="12552" max="12552" width="6.625" style="3" customWidth="1"/>
    <col min="12553" max="12553" width="11.875" style="3" customWidth="1"/>
    <col min="12554" max="12554" width="8.75" style="3" customWidth="1"/>
    <col min="12555" max="12555" width="7.125" style="3" customWidth="1"/>
    <col min="12556" max="12556" width="5" style="3" customWidth="1"/>
    <col min="12557" max="12557" width="7.5" style="3" customWidth="1"/>
    <col min="12558" max="12560" width="8.25" style="3" customWidth="1"/>
    <col min="12561" max="12561" width="5.75" style="3" customWidth="1"/>
    <col min="12562" max="12801" width="9" style="3"/>
    <col min="12802" max="12802" width="18.125" style="3" customWidth="1"/>
    <col min="12803" max="12803" width="8" style="3" customWidth="1"/>
    <col min="12804" max="12804" width="12.875" style="3" customWidth="1"/>
    <col min="12805" max="12805" width="9.125" style="3" customWidth="1"/>
    <col min="12806" max="12806" width="7.875" style="3" customWidth="1"/>
    <col min="12807" max="12807" width="11.625" style="3" customWidth="1"/>
    <col min="12808" max="12808" width="6.625" style="3" customWidth="1"/>
    <col min="12809" max="12809" width="11.875" style="3" customWidth="1"/>
    <col min="12810" max="12810" width="8.75" style="3" customWidth="1"/>
    <col min="12811" max="12811" width="7.125" style="3" customWidth="1"/>
    <col min="12812" max="12812" width="5" style="3" customWidth="1"/>
    <col min="12813" max="12813" width="7.5" style="3" customWidth="1"/>
    <col min="12814" max="12816" width="8.25" style="3" customWidth="1"/>
    <col min="12817" max="12817" width="5.75" style="3" customWidth="1"/>
    <col min="12818" max="13057" width="9" style="3"/>
    <col min="13058" max="13058" width="18.125" style="3" customWidth="1"/>
    <col min="13059" max="13059" width="8" style="3" customWidth="1"/>
    <col min="13060" max="13060" width="12.875" style="3" customWidth="1"/>
    <col min="13061" max="13061" width="9.125" style="3" customWidth="1"/>
    <col min="13062" max="13062" width="7.875" style="3" customWidth="1"/>
    <col min="13063" max="13063" width="11.625" style="3" customWidth="1"/>
    <col min="13064" max="13064" width="6.625" style="3" customWidth="1"/>
    <col min="13065" max="13065" width="11.875" style="3" customWidth="1"/>
    <col min="13066" max="13066" width="8.75" style="3" customWidth="1"/>
    <col min="13067" max="13067" width="7.125" style="3" customWidth="1"/>
    <col min="13068" max="13068" width="5" style="3" customWidth="1"/>
    <col min="13069" max="13069" width="7.5" style="3" customWidth="1"/>
    <col min="13070" max="13072" width="8.25" style="3" customWidth="1"/>
    <col min="13073" max="13073" width="5.75" style="3" customWidth="1"/>
    <col min="13074" max="13313" width="9" style="3"/>
    <col min="13314" max="13314" width="18.125" style="3" customWidth="1"/>
    <col min="13315" max="13315" width="8" style="3" customWidth="1"/>
    <col min="13316" max="13316" width="12.875" style="3" customWidth="1"/>
    <col min="13317" max="13317" width="9.125" style="3" customWidth="1"/>
    <col min="13318" max="13318" width="7.875" style="3" customWidth="1"/>
    <col min="13319" max="13319" width="11.625" style="3" customWidth="1"/>
    <col min="13320" max="13320" width="6.625" style="3" customWidth="1"/>
    <col min="13321" max="13321" width="11.875" style="3" customWidth="1"/>
    <col min="13322" max="13322" width="8.75" style="3" customWidth="1"/>
    <col min="13323" max="13323" width="7.125" style="3" customWidth="1"/>
    <col min="13324" max="13324" width="5" style="3" customWidth="1"/>
    <col min="13325" max="13325" width="7.5" style="3" customWidth="1"/>
    <col min="13326" max="13328" width="8.25" style="3" customWidth="1"/>
    <col min="13329" max="13329" width="5.75" style="3" customWidth="1"/>
    <col min="13330" max="13569" width="9" style="3"/>
    <col min="13570" max="13570" width="18.125" style="3" customWidth="1"/>
    <col min="13571" max="13571" width="8" style="3" customWidth="1"/>
    <col min="13572" max="13572" width="12.875" style="3" customWidth="1"/>
    <col min="13573" max="13573" width="9.125" style="3" customWidth="1"/>
    <col min="13574" max="13574" width="7.875" style="3" customWidth="1"/>
    <col min="13575" max="13575" width="11.625" style="3" customWidth="1"/>
    <col min="13576" max="13576" width="6.625" style="3" customWidth="1"/>
    <col min="13577" max="13577" width="11.875" style="3" customWidth="1"/>
    <col min="13578" max="13578" width="8.75" style="3" customWidth="1"/>
    <col min="13579" max="13579" width="7.125" style="3" customWidth="1"/>
    <col min="13580" max="13580" width="5" style="3" customWidth="1"/>
    <col min="13581" max="13581" width="7.5" style="3" customWidth="1"/>
    <col min="13582" max="13584" width="8.25" style="3" customWidth="1"/>
    <col min="13585" max="13585" width="5.75" style="3" customWidth="1"/>
    <col min="13586" max="13825" width="9" style="3"/>
    <col min="13826" max="13826" width="18.125" style="3" customWidth="1"/>
    <col min="13827" max="13827" width="8" style="3" customWidth="1"/>
    <col min="13828" max="13828" width="12.875" style="3" customWidth="1"/>
    <col min="13829" max="13829" width="9.125" style="3" customWidth="1"/>
    <col min="13830" max="13830" width="7.875" style="3" customWidth="1"/>
    <col min="13831" max="13831" width="11.625" style="3" customWidth="1"/>
    <col min="13832" max="13832" width="6.625" style="3" customWidth="1"/>
    <col min="13833" max="13833" width="11.875" style="3" customWidth="1"/>
    <col min="13834" max="13834" width="8.75" style="3" customWidth="1"/>
    <col min="13835" max="13835" width="7.125" style="3" customWidth="1"/>
    <col min="13836" max="13836" width="5" style="3" customWidth="1"/>
    <col min="13837" max="13837" width="7.5" style="3" customWidth="1"/>
    <col min="13838" max="13840" width="8.25" style="3" customWidth="1"/>
    <col min="13841" max="13841" width="5.75" style="3" customWidth="1"/>
    <col min="13842" max="14081" width="9" style="3"/>
    <col min="14082" max="14082" width="18.125" style="3" customWidth="1"/>
    <col min="14083" max="14083" width="8" style="3" customWidth="1"/>
    <col min="14084" max="14084" width="12.875" style="3" customWidth="1"/>
    <col min="14085" max="14085" width="9.125" style="3" customWidth="1"/>
    <col min="14086" max="14086" width="7.875" style="3" customWidth="1"/>
    <col min="14087" max="14087" width="11.625" style="3" customWidth="1"/>
    <col min="14088" max="14088" width="6.625" style="3" customWidth="1"/>
    <col min="14089" max="14089" width="11.875" style="3" customWidth="1"/>
    <col min="14090" max="14090" width="8.75" style="3" customWidth="1"/>
    <col min="14091" max="14091" width="7.125" style="3" customWidth="1"/>
    <col min="14092" max="14092" width="5" style="3" customWidth="1"/>
    <col min="14093" max="14093" width="7.5" style="3" customWidth="1"/>
    <col min="14094" max="14096" width="8.25" style="3" customWidth="1"/>
    <col min="14097" max="14097" width="5.75" style="3" customWidth="1"/>
    <col min="14098" max="14337" width="9" style="3"/>
    <col min="14338" max="14338" width="18.125" style="3" customWidth="1"/>
    <col min="14339" max="14339" width="8" style="3" customWidth="1"/>
    <col min="14340" max="14340" width="12.875" style="3" customWidth="1"/>
    <col min="14341" max="14341" width="9.125" style="3" customWidth="1"/>
    <col min="14342" max="14342" width="7.875" style="3" customWidth="1"/>
    <col min="14343" max="14343" width="11.625" style="3" customWidth="1"/>
    <col min="14344" max="14344" width="6.625" style="3" customWidth="1"/>
    <col min="14345" max="14345" width="11.875" style="3" customWidth="1"/>
    <col min="14346" max="14346" width="8.75" style="3" customWidth="1"/>
    <col min="14347" max="14347" width="7.125" style="3" customWidth="1"/>
    <col min="14348" max="14348" width="5" style="3" customWidth="1"/>
    <col min="14349" max="14349" width="7.5" style="3" customWidth="1"/>
    <col min="14350" max="14352" width="8.25" style="3" customWidth="1"/>
    <col min="14353" max="14353" width="5.75" style="3" customWidth="1"/>
    <col min="14354" max="14593" width="9" style="3"/>
    <col min="14594" max="14594" width="18.125" style="3" customWidth="1"/>
    <col min="14595" max="14595" width="8" style="3" customWidth="1"/>
    <col min="14596" max="14596" width="12.875" style="3" customWidth="1"/>
    <col min="14597" max="14597" width="9.125" style="3" customWidth="1"/>
    <col min="14598" max="14598" width="7.875" style="3" customWidth="1"/>
    <col min="14599" max="14599" width="11.625" style="3" customWidth="1"/>
    <col min="14600" max="14600" width="6.625" style="3" customWidth="1"/>
    <col min="14601" max="14601" width="11.875" style="3" customWidth="1"/>
    <col min="14602" max="14602" width="8.75" style="3" customWidth="1"/>
    <col min="14603" max="14603" width="7.125" style="3" customWidth="1"/>
    <col min="14604" max="14604" width="5" style="3" customWidth="1"/>
    <col min="14605" max="14605" width="7.5" style="3" customWidth="1"/>
    <col min="14606" max="14608" width="8.25" style="3" customWidth="1"/>
    <col min="14609" max="14609" width="5.75" style="3" customWidth="1"/>
    <col min="14610" max="14849" width="9" style="3"/>
    <col min="14850" max="14850" width="18.125" style="3" customWidth="1"/>
    <col min="14851" max="14851" width="8" style="3" customWidth="1"/>
    <col min="14852" max="14852" width="12.875" style="3" customWidth="1"/>
    <col min="14853" max="14853" width="9.125" style="3" customWidth="1"/>
    <col min="14854" max="14854" width="7.875" style="3" customWidth="1"/>
    <col min="14855" max="14855" width="11.625" style="3" customWidth="1"/>
    <col min="14856" max="14856" width="6.625" style="3" customWidth="1"/>
    <col min="14857" max="14857" width="11.875" style="3" customWidth="1"/>
    <col min="14858" max="14858" width="8.75" style="3" customWidth="1"/>
    <col min="14859" max="14859" width="7.125" style="3" customWidth="1"/>
    <col min="14860" max="14860" width="5" style="3" customWidth="1"/>
    <col min="14861" max="14861" width="7.5" style="3" customWidth="1"/>
    <col min="14862" max="14864" width="8.25" style="3" customWidth="1"/>
    <col min="14865" max="14865" width="5.75" style="3" customWidth="1"/>
    <col min="14866" max="15105" width="9" style="3"/>
    <col min="15106" max="15106" width="18.125" style="3" customWidth="1"/>
    <col min="15107" max="15107" width="8" style="3" customWidth="1"/>
    <col min="15108" max="15108" width="12.875" style="3" customWidth="1"/>
    <col min="15109" max="15109" width="9.125" style="3" customWidth="1"/>
    <col min="15110" max="15110" width="7.875" style="3" customWidth="1"/>
    <col min="15111" max="15111" width="11.625" style="3" customWidth="1"/>
    <col min="15112" max="15112" width="6.625" style="3" customWidth="1"/>
    <col min="15113" max="15113" width="11.875" style="3" customWidth="1"/>
    <col min="15114" max="15114" width="8.75" style="3" customWidth="1"/>
    <col min="15115" max="15115" width="7.125" style="3" customWidth="1"/>
    <col min="15116" max="15116" width="5" style="3" customWidth="1"/>
    <col min="15117" max="15117" width="7.5" style="3" customWidth="1"/>
    <col min="15118" max="15120" width="8.25" style="3" customWidth="1"/>
    <col min="15121" max="15121" width="5.75" style="3" customWidth="1"/>
    <col min="15122" max="15361" width="9" style="3"/>
    <col min="15362" max="15362" width="18.125" style="3" customWidth="1"/>
    <col min="15363" max="15363" width="8" style="3" customWidth="1"/>
    <col min="15364" max="15364" width="12.875" style="3" customWidth="1"/>
    <col min="15365" max="15365" width="9.125" style="3" customWidth="1"/>
    <col min="15366" max="15366" width="7.875" style="3" customWidth="1"/>
    <col min="15367" max="15367" width="11.625" style="3" customWidth="1"/>
    <col min="15368" max="15368" width="6.625" style="3" customWidth="1"/>
    <col min="15369" max="15369" width="11.875" style="3" customWidth="1"/>
    <col min="15370" max="15370" width="8.75" style="3" customWidth="1"/>
    <col min="15371" max="15371" width="7.125" style="3" customWidth="1"/>
    <col min="15372" max="15372" width="5" style="3" customWidth="1"/>
    <col min="15373" max="15373" width="7.5" style="3" customWidth="1"/>
    <col min="15374" max="15376" width="8.25" style="3" customWidth="1"/>
    <col min="15377" max="15377" width="5.75" style="3" customWidth="1"/>
    <col min="15378" max="15617" width="9" style="3"/>
    <col min="15618" max="15618" width="18.125" style="3" customWidth="1"/>
    <col min="15619" max="15619" width="8" style="3" customWidth="1"/>
    <col min="15620" max="15620" width="12.875" style="3" customWidth="1"/>
    <col min="15621" max="15621" width="9.125" style="3" customWidth="1"/>
    <col min="15622" max="15622" width="7.875" style="3" customWidth="1"/>
    <col min="15623" max="15623" width="11.625" style="3" customWidth="1"/>
    <col min="15624" max="15624" width="6.625" style="3" customWidth="1"/>
    <col min="15625" max="15625" width="11.875" style="3" customWidth="1"/>
    <col min="15626" max="15626" width="8.75" style="3" customWidth="1"/>
    <col min="15627" max="15627" width="7.125" style="3" customWidth="1"/>
    <col min="15628" max="15628" width="5" style="3" customWidth="1"/>
    <col min="15629" max="15629" width="7.5" style="3" customWidth="1"/>
    <col min="15630" max="15632" width="8.25" style="3" customWidth="1"/>
    <col min="15633" max="15633" width="5.75" style="3" customWidth="1"/>
    <col min="15634" max="15873" width="9" style="3"/>
    <col min="15874" max="15874" width="18.125" style="3" customWidth="1"/>
    <col min="15875" max="15875" width="8" style="3" customWidth="1"/>
    <col min="15876" max="15876" width="12.875" style="3" customWidth="1"/>
    <col min="15877" max="15877" width="9.125" style="3" customWidth="1"/>
    <col min="15878" max="15878" width="7.875" style="3" customWidth="1"/>
    <col min="15879" max="15879" width="11.625" style="3" customWidth="1"/>
    <col min="15880" max="15880" width="6.625" style="3" customWidth="1"/>
    <col min="15881" max="15881" width="11.875" style="3" customWidth="1"/>
    <col min="15882" max="15882" width="8.75" style="3" customWidth="1"/>
    <col min="15883" max="15883" width="7.125" style="3" customWidth="1"/>
    <col min="15884" max="15884" width="5" style="3" customWidth="1"/>
    <col min="15885" max="15885" width="7.5" style="3" customWidth="1"/>
    <col min="15886" max="15888" width="8.25" style="3" customWidth="1"/>
    <col min="15889" max="15889" width="5.75" style="3" customWidth="1"/>
    <col min="15890" max="16129" width="9" style="3"/>
    <col min="16130" max="16130" width="18.125" style="3" customWidth="1"/>
    <col min="16131" max="16131" width="8" style="3" customWidth="1"/>
    <col min="16132" max="16132" width="12.875" style="3" customWidth="1"/>
    <col min="16133" max="16133" width="9.125" style="3" customWidth="1"/>
    <col min="16134" max="16134" width="7.875" style="3" customWidth="1"/>
    <col min="16135" max="16135" width="11.625" style="3" customWidth="1"/>
    <col min="16136" max="16136" width="6.625" style="3" customWidth="1"/>
    <col min="16137" max="16137" width="11.875" style="3" customWidth="1"/>
    <col min="16138" max="16138" width="8.75" style="3" customWidth="1"/>
    <col min="16139" max="16139" width="7.125" style="3" customWidth="1"/>
    <col min="16140" max="16140" width="5" style="3" customWidth="1"/>
    <col min="16141" max="16141" width="7.5" style="3" customWidth="1"/>
    <col min="16142" max="16144" width="8.25" style="3" customWidth="1"/>
    <col min="16145" max="16145" width="5.75" style="3" customWidth="1"/>
    <col min="16146" max="16384" width="9" style="3"/>
  </cols>
  <sheetData>
    <row r="1" spans="1:23" ht="41.25" customHeight="1" x14ac:dyDescent="0.3">
      <c r="A1" s="239" t="s">
        <v>439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</row>
    <row r="2" spans="1:23" s="4" customFormat="1" ht="24" customHeight="1" thickBot="1" x14ac:dyDescent="0.35">
      <c r="A2" s="273" t="s">
        <v>158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</row>
    <row r="3" spans="1:23" s="10" customFormat="1" ht="22.5" customHeight="1" thickBot="1" x14ac:dyDescent="0.35">
      <c r="A3" s="240" t="s">
        <v>53</v>
      </c>
      <c r="B3" s="242" t="s">
        <v>8</v>
      </c>
      <c r="C3" s="242" t="s">
        <v>35</v>
      </c>
      <c r="D3" s="242" t="s">
        <v>51</v>
      </c>
      <c r="E3" s="242"/>
      <c r="F3" s="242"/>
      <c r="G3" s="242"/>
      <c r="H3" s="242" t="s">
        <v>37</v>
      </c>
      <c r="I3" s="242" t="s">
        <v>152</v>
      </c>
      <c r="J3" s="242"/>
      <c r="K3" s="242" t="s">
        <v>38</v>
      </c>
      <c r="L3" s="242"/>
      <c r="M3" s="245" t="s">
        <v>159</v>
      </c>
      <c r="N3" s="247" t="s">
        <v>39</v>
      </c>
      <c r="O3" s="247"/>
      <c r="P3" s="247"/>
      <c r="Q3" s="248" t="s">
        <v>3</v>
      </c>
      <c r="S3" s="29"/>
      <c r="T3" s="29"/>
      <c r="U3" s="29"/>
      <c r="V3" s="29"/>
      <c r="W3" s="29"/>
    </row>
    <row r="4" spans="1:23" s="10" customFormat="1" ht="22.5" customHeight="1" thickBot="1" x14ac:dyDescent="0.35">
      <c r="A4" s="241"/>
      <c r="B4" s="244"/>
      <c r="C4" s="244"/>
      <c r="D4" s="244" t="s">
        <v>40</v>
      </c>
      <c r="E4" s="244"/>
      <c r="F4" s="179" t="s">
        <v>41</v>
      </c>
      <c r="G4" s="179" t="s">
        <v>42</v>
      </c>
      <c r="H4" s="244"/>
      <c r="I4" s="179" t="s">
        <v>153</v>
      </c>
      <c r="J4" s="180" t="s">
        <v>154</v>
      </c>
      <c r="K4" s="179" t="s">
        <v>38</v>
      </c>
      <c r="L4" s="179" t="s">
        <v>1</v>
      </c>
      <c r="M4" s="246"/>
      <c r="N4" s="181" t="s">
        <v>43</v>
      </c>
      <c r="O4" s="181" t="s">
        <v>423</v>
      </c>
      <c r="P4" s="181" t="s">
        <v>424</v>
      </c>
      <c r="Q4" s="249"/>
      <c r="S4" s="279" t="s">
        <v>29</v>
      </c>
      <c r="T4" s="280"/>
      <c r="U4" s="280"/>
      <c r="V4" s="280"/>
      <c r="W4" s="281"/>
    </row>
    <row r="5" spans="1:23" s="10" customFormat="1" ht="22.5" customHeight="1" thickTop="1" x14ac:dyDescent="0.3">
      <c r="A5" s="116" t="s">
        <v>0</v>
      </c>
      <c r="B5" s="117"/>
      <c r="C5" s="117"/>
      <c r="D5" s="117"/>
      <c r="E5" s="118">
        <f>SUBTOTAL(3,E6:E14)</f>
        <v>4</v>
      </c>
      <c r="F5" s="91">
        <f>SUBTOTAL(3,F6:F14)</f>
        <v>4</v>
      </c>
      <c r="G5" s="117"/>
      <c r="H5" s="117"/>
      <c r="I5" s="118">
        <f>SUBTOTAL(3,I6:I14)</f>
        <v>4</v>
      </c>
      <c r="J5" s="161"/>
      <c r="K5" s="90">
        <f>SUBTOTAL(9,K6:K14)</f>
        <v>4</v>
      </c>
      <c r="L5" s="117"/>
      <c r="M5" s="163"/>
      <c r="N5" s="89">
        <f>SUBTOTAL(9,N6:N14)</f>
        <v>37054.5</v>
      </c>
      <c r="O5" s="89">
        <f>SUBTOTAL(9,O6:O14)</f>
        <v>18527.25</v>
      </c>
      <c r="P5" s="89">
        <f>SUBTOTAL(9,P6:P14)</f>
        <v>18527.25</v>
      </c>
      <c r="Q5" s="121"/>
      <c r="S5" s="101" t="s">
        <v>9</v>
      </c>
      <c r="T5" s="20" t="s">
        <v>16</v>
      </c>
      <c r="U5" s="20" t="s">
        <v>17</v>
      </c>
      <c r="V5" s="20" t="s">
        <v>54</v>
      </c>
      <c r="W5" s="102" t="s">
        <v>10</v>
      </c>
    </row>
    <row r="6" spans="1:23" s="12" customFormat="1" ht="22.5" customHeight="1" x14ac:dyDescent="0.3">
      <c r="A6" s="165">
        <v>1</v>
      </c>
      <c r="B6" s="36" t="s">
        <v>5</v>
      </c>
      <c r="C6" s="36" t="s">
        <v>160</v>
      </c>
      <c r="D6" s="36" t="s">
        <v>45</v>
      </c>
      <c r="E6" s="36" t="s">
        <v>46</v>
      </c>
      <c r="F6" s="36" t="s">
        <v>47</v>
      </c>
      <c r="G6" s="36" t="s">
        <v>48</v>
      </c>
      <c r="H6" s="36" t="s">
        <v>55</v>
      </c>
      <c r="I6" s="36" t="s">
        <v>52</v>
      </c>
      <c r="J6" s="166">
        <v>5755</v>
      </c>
      <c r="K6" s="36">
        <v>1</v>
      </c>
      <c r="L6" s="36" t="s">
        <v>4</v>
      </c>
      <c r="M6" s="166">
        <v>17000</v>
      </c>
      <c r="N6" s="37">
        <f>K6*M6</f>
        <v>17000</v>
      </c>
      <c r="O6" s="37">
        <f>N6/2</f>
        <v>8500</v>
      </c>
      <c r="P6" s="37">
        <f>N6/2</f>
        <v>8500</v>
      </c>
      <c r="Q6" s="125" t="s">
        <v>49</v>
      </c>
      <c r="S6" s="101" t="s">
        <v>32</v>
      </c>
      <c r="T6" s="20" t="s">
        <v>161</v>
      </c>
      <c r="U6" s="20" t="s">
        <v>18</v>
      </c>
      <c r="V6" s="21">
        <v>17000000</v>
      </c>
      <c r="W6" s="102"/>
    </row>
    <row r="7" spans="1:23" s="12" customFormat="1" ht="22.5" customHeight="1" x14ac:dyDescent="0.3">
      <c r="A7" s="168">
        <v>2</v>
      </c>
      <c r="B7" s="38" t="s">
        <v>5</v>
      </c>
      <c r="C7" s="38" t="s">
        <v>162</v>
      </c>
      <c r="D7" s="38" t="s">
        <v>45</v>
      </c>
      <c r="E7" s="38" t="s">
        <v>46</v>
      </c>
      <c r="F7" s="38" t="s">
        <v>47</v>
      </c>
      <c r="G7" s="38" t="s">
        <v>48</v>
      </c>
      <c r="H7" s="38" t="s">
        <v>55</v>
      </c>
      <c r="I7" s="38" t="s">
        <v>50</v>
      </c>
      <c r="J7" s="169">
        <v>3200</v>
      </c>
      <c r="K7" s="205">
        <v>1</v>
      </c>
      <c r="L7" s="38" t="s">
        <v>4</v>
      </c>
      <c r="M7" s="169">
        <v>20000</v>
      </c>
      <c r="N7" s="39">
        <f>K7*M7</f>
        <v>20000</v>
      </c>
      <c r="O7" s="39">
        <f t="shared" ref="O7:O20" si="0">N7/2</f>
        <v>10000</v>
      </c>
      <c r="P7" s="39">
        <f>N7/2</f>
        <v>10000</v>
      </c>
      <c r="Q7" s="129" t="s">
        <v>49</v>
      </c>
      <c r="S7" s="101" t="s">
        <v>32</v>
      </c>
      <c r="T7" s="20" t="s">
        <v>163</v>
      </c>
      <c r="U7" s="20" t="s">
        <v>18</v>
      </c>
      <c r="V7" s="21">
        <v>20000000</v>
      </c>
      <c r="W7" s="102"/>
    </row>
    <row r="8" spans="1:23" s="12" customFormat="1" ht="22.5" customHeight="1" x14ac:dyDescent="0.3">
      <c r="A8" s="168">
        <v>3</v>
      </c>
      <c r="B8" s="38" t="s">
        <v>5</v>
      </c>
      <c r="C8" s="38" t="s">
        <v>164</v>
      </c>
      <c r="D8" s="38" t="s">
        <v>45</v>
      </c>
      <c r="E8" s="38" t="s">
        <v>46</v>
      </c>
      <c r="F8" s="38" t="s">
        <v>47</v>
      </c>
      <c r="G8" s="38" t="s">
        <v>48</v>
      </c>
      <c r="H8" s="38" t="s">
        <v>55</v>
      </c>
      <c r="I8" s="38" t="s">
        <v>165</v>
      </c>
      <c r="J8" s="169">
        <v>3340</v>
      </c>
      <c r="K8" s="38">
        <v>1</v>
      </c>
      <c r="L8" s="38" t="s">
        <v>36</v>
      </c>
      <c r="M8" s="169">
        <v>50</v>
      </c>
      <c r="N8" s="39">
        <f>K8*M8</f>
        <v>50</v>
      </c>
      <c r="O8" s="39">
        <f t="shared" si="0"/>
        <v>25</v>
      </c>
      <c r="P8" s="39">
        <f>N8/2</f>
        <v>25</v>
      </c>
      <c r="Q8" s="129" t="s">
        <v>49</v>
      </c>
      <c r="S8" s="101" t="s">
        <v>32</v>
      </c>
      <c r="T8" s="20" t="s">
        <v>166</v>
      </c>
      <c r="U8" s="20" t="s">
        <v>167</v>
      </c>
      <c r="V8" s="21">
        <v>50000</v>
      </c>
      <c r="W8" s="102"/>
    </row>
    <row r="9" spans="1:23" s="12" customFormat="1" ht="22.5" customHeight="1" x14ac:dyDescent="0.3">
      <c r="A9" s="168">
        <v>4</v>
      </c>
      <c r="B9" s="38" t="s">
        <v>5</v>
      </c>
      <c r="C9" s="38" t="s">
        <v>168</v>
      </c>
      <c r="D9" s="38" t="s">
        <v>45</v>
      </c>
      <c r="E9" s="71" t="s">
        <v>46</v>
      </c>
      <c r="F9" s="38" t="s">
        <v>47</v>
      </c>
      <c r="G9" s="38" t="s">
        <v>169</v>
      </c>
      <c r="H9" s="38" t="s">
        <v>11</v>
      </c>
      <c r="I9" s="38" t="s">
        <v>170</v>
      </c>
      <c r="J9" s="39">
        <v>2240</v>
      </c>
      <c r="K9" s="38">
        <v>1</v>
      </c>
      <c r="L9" s="38" t="s">
        <v>167</v>
      </c>
      <c r="M9" s="206">
        <v>4.5</v>
      </c>
      <c r="N9" s="207">
        <f>K9*M9</f>
        <v>4.5</v>
      </c>
      <c r="O9" s="72">
        <f>N9/2</f>
        <v>2.25</v>
      </c>
      <c r="P9" s="72">
        <f t="shared" ref="P9:P20" si="1">N9/2</f>
        <v>2.25</v>
      </c>
      <c r="Q9" s="129" t="s">
        <v>49</v>
      </c>
      <c r="S9" s="101" t="s">
        <v>12</v>
      </c>
      <c r="T9" s="20" t="s">
        <v>171</v>
      </c>
      <c r="U9" s="20" t="s">
        <v>18</v>
      </c>
      <c r="V9" s="21">
        <v>4500</v>
      </c>
      <c r="W9" s="102"/>
    </row>
    <row r="10" spans="1:23" s="12" customFormat="1" ht="22.5" customHeight="1" x14ac:dyDescent="0.3">
      <c r="A10" s="126"/>
      <c r="B10" s="6"/>
      <c r="C10" s="6"/>
      <c r="D10" s="6"/>
      <c r="E10" s="5"/>
      <c r="F10" s="6"/>
      <c r="G10" s="6"/>
      <c r="H10" s="6"/>
      <c r="I10" s="6"/>
      <c r="J10" s="208"/>
      <c r="K10" s="6"/>
      <c r="L10" s="6"/>
      <c r="M10" s="202"/>
      <c r="N10" s="7">
        <f t="shared" ref="N10:N20" si="2">K10*M10</f>
        <v>0</v>
      </c>
      <c r="O10" s="7">
        <f t="shared" si="0"/>
        <v>0</v>
      </c>
      <c r="P10" s="7">
        <f t="shared" si="1"/>
        <v>0</v>
      </c>
      <c r="Q10" s="135"/>
      <c r="S10" s="294" t="s">
        <v>172</v>
      </c>
      <c r="T10" s="295"/>
      <c r="U10" s="295"/>
      <c r="V10" s="295"/>
      <c r="W10" s="296"/>
    </row>
    <row r="11" spans="1:23" s="12" customFormat="1" ht="22.5" customHeight="1" x14ac:dyDescent="0.3">
      <c r="A11" s="126"/>
      <c r="B11" s="6"/>
      <c r="C11" s="6"/>
      <c r="D11" s="6"/>
      <c r="E11" s="5"/>
      <c r="F11" s="6"/>
      <c r="G11" s="6"/>
      <c r="H11" s="6"/>
      <c r="I11" s="6"/>
      <c r="J11" s="208"/>
      <c r="K11" s="6"/>
      <c r="L11" s="6"/>
      <c r="M11" s="202"/>
      <c r="N11" s="7">
        <f t="shared" si="2"/>
        <v>0</v>
      </c>
      <c r="O11" s="7">
        <f t="shared" si="0"/>
        <v>0</v>
      </c>
      <c r="P11" s="7">
        <f t="shared" si="1"/>
        <v>0</v>
      </c>
      <c r="Q11" s="135"/>
      <c r="S11" s="294"/>
      <c r="T11" s="295"/>
      <c r="U11" s="295"/>
      <c r="V11" s="295"/>
      <c r="W11" s="296"/>
    </row>
    <row r="12" spans="1:23" s="12" customFormat="1" ht="22.5" customHeight="1" x14ac:dyDescent="0.3">
      <c r="A12" s="126"/>
      <c r="B12" s="6"/>
      <c r="C12" s="6"/>
      <c r="D12" s="6"/>
      <c r="E12" s="5"/>
      <c r="F12" s="6"/>
      <c r="G12" s="6"/>
      <c r="H12" s="6"/>
      <c r="I12" s="6"/>
      <c r="J12" s="208"/>
      <c r="K12" s="6"/>
      <c r="L12" s="6"/>
      <c r="M12" s="202"/>
      <c r="N12" s="7">
        <f t="shared" si="2"/>
        <v>0</v>
      </c>
      <c r="O12" s="7">
        <f t="shared" si="0"/>
        <v>0</v>
      </c>
      <c r="P12" s="7">
        <f t="shared" si="1"/>
        <v>0</v>
      </c>
      <c r="Q12" s="135"/>
      <c r="S12" s="294"/>
      <c r="T12" s="295"/>
      <c r="U12" s="295"/>
      <c r="V12" s="295"/>
      <c r="W12" s="296"/>
    </row>
    <row r="13" spans="1:23" s="12" customFormat="1" ht="22.5" customHeight="1" thickBot="1" x14ac:dyDescent="0.35">
      <c r="A13" s="126"/>
      <c r="B13" s="6"/>
      <c r="C13" s="6"/>
      <c r="D13" s="6"/>
      <c r="E13" s="5"/>
      <c r="F13" s="6"/>
      <c r="G13" s="6"/>
      <c r="H13" s="6"/>
      <c r="I13" s="6"/>
      <c r="J13" s="208"/>
      <c r="K13" s="6"/>
      <c r="L13" s="6"/>
      <c r="M13" s="202"/>
      <c r="N13" s="7">
        <f t="shared" si="2"/>
        <v>0</v>
      </c>
      <c r="O13" s="7">
        <f t="shared" si="0"/>
        <v>0</v>
      </c>
      <c r="P13" s="7">
        <f t="shared" si="1"/>
        <v>0</v>
      </c>
      <c r="Q13" s="135"/>
      <c r="S13" s="297"/>
      <c r="T13" s="298"/>
      <c r="U13" s="298"/>
      <c r="V13" s="298"/>
      <c r="W13" s="299"/>
    </row>
    <row r="14" spans="1:23" s="12" customFormat="1" ht="22.5" customHeight="1" x14ac:dyDescent="0.3">
      <c r="A14" s="126"/>
      <c r="B14" s="6"/>
      <c r="C14" s="6"/>
      <c r="D14" s="6"/>
      <c r="E14" s="5"/>
      <c r="F14" s="6"/>
      <c r="G14" s="6"/>
      <c r="H14" s="6"/>
      <c r="I14" s="6"/>
      <c r="J14" s="208"/>
      <c r="K14" s="6"/>
      <c r="L14" s="6"/>
      <c r="M14" s="202"/>
      <c r="N14" s="7">
        <f t="shared" si="2"/>
        <v>0</v>
      </c>
      <c r="O14" s="7">
        <f t="shared" si="0"/>
        <v>0</v>
      </c>
      <c r="P14" s="7">
        <f t="shared" si="1"/>
        <v>0</v>
      </c>
      <c r="Q14" s="135"/>
      <c r="S14" s="30"/>
      <c r="T14" s="30"/>
      <c r="U14" s="30"/>
      <c r="V14" s="31"/>
      <c r="W14" s="30"/>
    </row>
    <row r="15" spans="1:23" s="12" customFormat="1" ht="22.5" customHeight="1" x14ac:dyDescent="0.3">
      <c r="A15" s="126"/>
      <c r="B15" s="6"/>
      <c r="C15" s="6"/>
      <c r="D15" s="6"/>
      <c r="E15" s="5"/>
      <c r="F15" s="6"/>
      <c r="G15" s="6"/>
      <c r="H15" s="6"/>
      <c r="I15" s="6"/>
      <c r="J15" s="208"/>
      <c r="K15" s="6"/>
      <c r="L15" s="6"/>
      <c r="M15" s="202"/>
      <c r="N15" s="7">
        <f t="shared" si="2"/>
        <v>0</v>
      </c>
      <c r="O15" s="7">
        <f t="shared" si="0"/>
        <v>0</v>
      </c>
      <c r="P15" s="7">
        <f t="shared" si="1"/>
        <v>0</v>
      </c>
      <c r="Q15" s="135"/>
      <c r="S15" s="1"/>
      <c r="T15" s="1"/>
      <c r="U15" s="1"/>
      <c r="V15" s="32"/>
      <c r="W15" s="1"/>
    </row>
    <row r="16" spans="1:23" s="12" customFormat="1" ht="22.5" customHeight="1" x14ac:dyDescent="0.3">
      <c r="A16" s="126"/>
      <c r="B16" s="6"/>
      <c r="C16" s="6"/>
      <c r="D16" s="6"/>
      <c r="E16" s="5"/>
      <c r="F16" s="6"/>
      <c r="G16" s="6"/>
      <c r="H16" s="6"/>
      <c r="I16" s="6"/>
      <c r="J16" s="208"/>
      <c r="K16" s="6"/>
      <c r="L16" s="6"/>
      <c r="M16" s="202"/>
      <c r="N16" s="7">
        <f t="shared" si="2"/>
        <v>0</v>
      </c>
      <c r="O16" s="7">
        <f t="shared" si="0"/>
        <v>0</v>
      </c>
      <c r="P16" s="7">
        <f t="shared" si="1"/>
        <v>0</v>
      </c>
      <c r="Q16" s="135"/>
      <c r="S16" s="1"/>
      <c r="T16" s="1"/>
      <c r="U16" s="1"/>
      <c r="V16" s="32"/>
      <c r="W16" s="1"/>
    </row>
    <row r="17" spans="1:23" s="12" customFormat="1" ht="22.5" customHeight="1" x14ac:dyDescent="0.3">
      <c r="A17" s="126"/>
      <c r="B17" s="6"/>
      <c r="C17" s="6"/>
      <c r="D17" s="6"/>
      <c r="E17" s="5"/>
      <c r="F17" s="6"/>
      <c r="G17" s="6"/>
      <c r="H17" s="6"/>
      <c r="I17" s="6"/>
      <c r="J17" s="208"/>
      <c r="K17" s="6"/>
      <c r="L17" s="6"/>
      <c r="M17" s="202"/>
      <c r="N17" s="7">
        <f t="shared" si="2"/>
        <v>0</v>
      </c>
      <c r="O17" s="7">
        <f t="shared" si="0"/>
        <v>0</v>
      </c>
      <c r="P17" s="7">
        <f t="shared" si="1"/>
        <v>0</v>
      </c>
      <c r="Q17" s="135"/>
      <c r="S17" s="283"/>
      <c r="T17" s="283"/>
      <c r="U17" s="283"/>
      <c r="V17" s="283"/>
      <c r="W17" s="283"/>
    </row>
    <row r="18" spans="1:23" s="12" customFormat="1" ht="22.5" customHeight="1" x14ac:dyDescent="0.3">
      <c r="A18" s="126"/>
      <c r="B18" s="6"/>
      <c r="C18" s="6"/>
      <c r="D18" s="6"/>
      <c r="E18" s="5"/>
      <c r="F18" s="6"/>
      <c r="G18" s="6"/>
      <c r="H18" s="6"/>
      <c r="I18" s="6"/>
      <c r="J18" s="208"/>
      <c r="K18" s="6"/>
      <c r="L18" s="6"/>
      <c r="M18" s="202"/>
      <c r="N18" s="7">
        <f t="shared" si="2"/>
        <v>0</v>
      </c>
      <c r="O18" s="7">
        <f t="shared" si="0"/>
        <v>0</v>
      </c>
      <c r="P18" s="7">
        <f t="shared" si="1"/>
        <v>0</v>
      </c>
      <c r="Q18" s="135"/>
      <c r="S18" s="283"/>
      <c r="T18" s="283"/>
      <c r="U18" s="283"/>
      <c r="V18" s="283"/>
      <c r="W18" s="283"/>
    </row>
    <row r="19" spans="1:23" s="12" customFormat="1" ht="22.5" customHeight="1" x14ac:dyDescent="0.3">
      <c r="A19" s="126"/>
      <c r="B19" s="6"/>
      <c r="C19" s="6"/>
      <c r="D19" s="6"/>
      <c r="E19" s="5"/>
      <c r="F19" s="6"/>
      <c r="G19" s="6"/>
      <c r="H19" s="6"/>
      <c r="I19" s="6"/>
      <c r="J19" s="208"/>
      <c r="K19" s="6"/>
      <c r="L19" s="6"/>
      <c r="M19" s="202"/>
      <c r="N19" s="7">
        <f t="shared" si="2"/>
        <v>0</v>
      </c>
      <c r="O19" s="7">
        <f t="shared" si="0"/>
        <v>0</v>
      </c>
      <c r="P19" s="7">
        <f t="shared" si="1"/>
        <v>0</v>
      </c>
      <c r="Q19" s="135"/>
      <c r="S19" s="283"/>
      <c r="T19" s="283"/>
      <c r="U19" s="283"/>
      <c r="V19" s="283"/>
      <c r="W19" s="283"/>
    </row>
    <row r="20" spans="1:23" s="12" customFormat="1" ht="22.5" customHeight="1" thickBot="1" x14ac:dyDescent="0.35">
      <c r="A20" s="136"/>
      <c r="B20" s="26"/>
      <c r="C20" s="26"/>
      <c r="D20" s="26"/>
      <c r="E20" s="25"/>
      <c r="F20" s="26"/>
      <c r="G20" s="26"/>
      <c r="H20" s="26"/>
      <c r="I20" s="26"/>
      <c r="J20" s="183"/>
      <c r="K20" s="26"/>
      <c r="L20" s="26"/>
      <c r="M20" s="184"/>
      <c r="N20" s="27">
        <f t="shared" si="2"/>
        <v>0</v>
      </c>
      <c r="O20" s="27">
        <f t="shared" si="0"/>
        <v>0</v>
      </c>
      <c r="P20" s="27">
        <f t="shared" si="1"/>
        <v>0</v>
      </c>
      <c r="Q20" s="140"/>
      <c r="S20" s="283"/>
      <c r="T20" s="283"/>
      <c r="U20" s="283"/>
      <c r="V20" s="283"/>
      <c r="W20" s="283"/>
    </row>
    <row r="21" spans="1:23" s="4" customFormat="1" ht="22.5" customHeight="1" x14ac:dyDescent="0.3">
      <c r="D21" s="12"/>
      <c r="E21" s="12"/>
      <c r="F21" s="12"/>
      <c r="G21" s="12"/>
      <c r="I21" s="12"/>
      <c r="J21" s="33"/>
      <c r="K21" s="12"/>
      <c r="L21" s="12"/>
      <c r="M21" s="8"/>
      <c r="N21" s="15"/>
      <c r="O21" s="15"/>
      <c r="P21" s="15"/>
      <c r="S21" s="18"/>
      <c r="T21" s="18"/>
      <c r="U21" s="18"/>
      <c r="V21" s="18"/>
      <c r="W21" s="18"/>
    </row>
    <row r="22" spans="1:23" s="44" customFormat="1" ht="20.100000000000001" customHeight="1" x14ac:dyDescent="0.3">
      <c r="A22" s="44" t="s">
        <v>155</v>
      </c>
      <c r="D22" s="45"/>
      <c r="E22" s="45"/>
      <c r="F22" s="45"/>
      <c r="G22" s="45"/>
      <c r="I22" s="45"/>
      <c r="J22" s="75"/>
      <c r="K22" s="45"/>
      <c r="L22" s="45"/>
      <c r="M22" s="46"/>
      <c r="N22" s="47"/>
      <c r="O22" s="47"/>
      <c r="P22" s="47"/>
      <c r="S22" s="73"/>
      <c r="T22" s="73"/>
      <c r="U22" s="73"/>
      <c r="V22" s="73"/>
      <c r="W22" s="73"/>
    </row>
    <row r="23" spans="1:23" s="40" customFormat="1" ht="20.100000000000001" customHeight="1" x14ac:dyDescent="0.3">
      <c r="A23" s="40" t="s">
        <v>173</v>
      </c>
      <c r="D23" s="41"/>
      <c r="E23" s="41"/>
      <c r="F23" s="41"/>
      <c r="G23" s="41"/>
      <c r="I23" s="41"/>
      <c r="J23" s="74"/>
      <c r="K23" s="41"/>
      <c r="L23" s="41"/>
      <c r="M23" s="41"/>
      <c r="N23" s="42"/>
      <c r="O23" s="43"/>
      <c r="P23" s="43"/>
      <c r="Q23" s="43"/>
    </row>
    <row r="24" spans="1:23" s="40" customFormat="1" ht="20.100000000000001" customHeight="1" x14ac:dyDescent="0.3">
      <c r="A24" s="40" t="s">
        <v>174</v>
      </c>
      <c r="D24" s="41"/>
      <c r="E24" s="41"/>
      <c r="F24" s="41"/>
      <c r="G24" s="41"/>
      <c r="I24" s="41"/>
      <c r="J24" s="74"/>
      <c r="K24" s="41"/>
      <c r="L24" s="41"/>
      <c r="M24" s="41"/>
      <c r="N24" s="42"/>
      <c r="O24" s="43"/>
      <c r="P24" s="43"/>
      <c r="Q24" s="43"/>
    </row>
    <row r="25" spans="1:23" s="40" customFormat="1" ht="20.100000000000001" customHeight="1" x14ac:dyDescent="0.3">
      <c r="A25" s="40" t="s">
        <v>175</v>
      </c>
      <c r="D25" s="41"/>
      <c r="E25" s="41"/>
      <c r="F25" s="41"/>
      <c r="G25" s="41"/>
      <c r="I25" s="41"/>
      <c r="J25" s="74"/>
      <c r="K25" s="41"/>
      <c r="L25" s="41"/>
      <c r="M25" s="41"/>
      <c r="N25" s="42"/>
      <c r="O25" s="43"/>
      <c r="P25" s="43"/>
      <c r="Q25" s="43"/>
    </row>
    <row r="26" spans="1:23" s="40" customFormat="1" ht="20.100000000000001" customHeight="1" x14ac:dyDescent="0.3">
      <c r="A26" s="40" t="s">
        <v>176</v>
      </c>
      <c r="D26" s="41"/>
      <c r="E26" s="41"/>
      <c r="F26" s="41"/>
      <c r="G26" s="41"/>
      <c r="I26" s="41"/>
      <c r="J26" s="74"/>
      <c r="K26" s="41"/>
      <c r="L26" s="41"/>
      <c r="M26" s="41"/>
      <c r="N26" s="42"/>
      <c r="O26" s="43"/>
      <c r="P26" s="43"/>
      <c r="Q26" s="43"/>
    </row>
    <row r="27" spans="1:23" s="40" customFormat="1" ht="20.100000000000001" customHeight="1" x14ac:dyDescent="0.3">
      <c r="A27" s="40" t="s">
        <v>177</v>
      </c>
      <c r="D27" s="41"/>
      <c r="E27" s="41"/>
      <c r="F27" s="41"/>
      <c r="G27" s="41"/>
      <c r="I27" s="41"/>
      <c r="J27" s="74"/>
      <c r="K27" s="41"/>
      <c r="L27" s="41"/>
      <c r="M27" s="41"/>
      <c r="N27" s="42"/>
      <c r="O27" s="43"/>
      <c r="P27" s="43"/>
      <c r="Q27" s="43"/>
    </row>
    <row r="28" spans="1:23" s="40" customFormat="1" ht="20.100000000000001" customHeight="1" x14ac:dyDescent="0.3">
      <c r="A28" s="40" t="s">
        <v>178</v>
      </c>
      <c r="D28" s="41"/>
      <c r="E28" s="41"/>
      <c r="F28" s="41"/>
      <c r="G28" s="41"/>
      <c r="I28" s="41"/>
      <c r="J28" s="74"/>
      <c r="K28" s="41"/>
      <c r="L28" s="41"/>
      <c r="M28" s="41"/>
      <c r="N28" s="42"/>
      <c r="O28" s="43"/>
      <c r="P28" s="43"/>
      <c r="Q28" s="43"/>
    </row>
    <row r="29" spans="1:23" s="40" customFormat="1" ht="20.100000000000001" customHeight="1" x14ac:dyDescent="0.3">
      <c r="A29" s="40" t="s">
        <v>179</v>
      </c>
      <c r="D29" s="41"/>
      <c r="E29" s="41"/>
      <c r="F29" s="41"/>
      <c r="G29" s="41"/>
      <c r="I29" s="41"/>
      <c r="J29" s="74"/>
      <c r="K29" s="41"/>
      <c r="L29" s="41"/>
      <c r="M29" s="41"/>
      <c r="N29" s="42"/>
      <c r="O29" s="43"/>
      <c r="P29" s="43"/>
      <c r="Q29" s="43"/>
    </row>
    <row r="30" spans="1:23" s="40" customFormat="1" ht="20.100000000000001" customHeight="1" x14ac:dyDescent="0.3">
      <c r="A30" s="40" t="s">
        <v>180</v>
      </c>
      <c r="D30" s="41"/>
      <c r="E30" s="41"/>
      <c r="F30" s="41"/>
      <c r="G30" s="41"/>
      <c r="I30" s="41"/>
      <c r="J30" s="74"/>
      <c r="K30" s="41"/>
      <c r="L30" s="41"/>
      <c r="M30" s="41"/>
      <c r="N30" s="42"/>
      <c r="O30" s="43"/>
      <c r="P30" s="43"/>
      <c r="Q30" s="43"/>
    </row>
    <row r="31" spans="1:23" s="4" customFormat="1" x14ac:dyDescent="0.3">
      <c r="D31" s="12"/>
      <c r="E31" s="12"/>
      <c r="F31" s="12"/>
      <c r="G31" s="12"/>
      <c r="I31" s="12"/>
      <c r="J31" s="33"/>
      <c r="K31" s="12"/>
      <c r="L31" s="12"/>
      <c r="M31" s="8"/>
      <c r="N31" s="15"/>
      <c r="O31" s="15"/>
      <c r="P31" s="15"/>
    </row>
    <row r="32" spans="1:23" s="4" customFormat="1" x14ac:dyDescent="0.3">
      <c r="D32" s="12"/>
      <c r="E32" s="12"/>
      <c r="F32" s="12"/>
      <c r="G32" s="12"/>
      <c r="I32" s="12"/>
      <c r="J32" s="33"/>
      <c r="K32" s="12"/>
      <c r="L32" s="12"/>
      <c r="M32" s="8"/>
      <c r="N32" s="15"/>
      <c r="O32" s="15"/>
      <c r="P32" s="15"/>
    </row>
    <row r="33" spans="4:16" s="4" customFormat="1" x14ac:dyDescent="0.3">
      <c r="D33" s="28"/>
      <c r="E33" s="12"/>
      <c r="F33" s="12"/>
      <c r="G33" s="12"/>
      <c r="I33" s="12"/>
      <c r="J33" s="33"/>
      <c r="K33" s="12"/>
      <c r="L33" s="12"/>
      <c r="M33" s="8"/>
      <c r="N33" s="15"/>
      <c r="O33" s="15"/>
      <c r="P33" s="15"/>
    </row>
    <row r="34" spans="4:16" s="4" customFormat="1" x14ac:dyDescent="0.3">
      <c r="D34" s="12"/>
      <c r="E34" s="12"/>
      <c r="F34" s="12"/>
      <c r="G34" s="12"/>
      <c r="I34" s="12"/>
      <c r="J34" s="33"/>
      <c r="K34" s="12"/>
      <c r="L34" s="12"/>
      <c r="M34" s="8"/>
      <c r="N34" s="15"/>
      <c r="O34" s="15"/>
      <c r="P34" s="15"/>
    </row>
    <row r="35" spans="4:16" s="4" customFormat="1" x14ac:dyDescent="0.3">
      <c r="D35" s="12"/>
      <c r="E35" s="12"/>
      <c r="F35" s="12"/>
      <c r="G35" s="12"/>
      <c r="I35" s="12"/>
      <c r="J35" s="33"/>
      <c r="K35" s="12"/>
      <c r="L35" s="12"/>
      <c r="M35" s="8"/>
      <c r="N35" s="15"/>
      <c r="O35" s="15"/>
      <c r="P35" s="15"/>
    </row>
    <row r="36" spans="4:16" s="4" customFormat="1" x14ac:dyDescent="0.3">
      <c r="D36" s="12"/>
      <c r="E36" s="12"/>
      <c r="F36" s="12"/>
      <c r="G36" s="12"/>
      <c r="I36" s="12"/>
      <c r="J36" s="33"/>
      <c r="K36" s="12"/>
      <c r="L36" s="12"/>
      <c r="M36" s="8"/>
      <c r="N36" s="15"/>
      <c r="O36" s="15"/>
      <c r="P36" s="15"/>
    </row>
    <row r="37" spans="4:16" s="4" customFormat="1" x14ac:dyDescent="0.3">
      <c r="D37" s="12"/>
      <c r="E37" s="12"/>
      <c r="F37" s="12"/>
      <c r="G37" s="12"/>
      <c r="I37" s="12"/>
      <c r="J37" s="33"/>
      <c r="K37" s="12"/>
      <c r="L37" s="12"/>
      <c r="M37" s="8"/>
      <c r="N37" s="15"/>
      <c r="O37" s="15"/>
      <c r="P37" s="15"/>
    </row>
  </sheetData>
  <autoFilter ref="A4:Q4">
    <filterColumn colId="3" showButton="0"/>
  </autoFilter>
  <mergeCells count="16">
    <mergeCell ref="S17:W20"/>
    <mergeCell ref="A1:Q1"/>
    <mergeCell ref="A2:Q2"/>
    <mergeCell ref="A3:A4"/>
    <mergeCell ref="B3:B4"/>
    <mergeCell ref="C3:C4"/>
    <mergeCell ref="D3:G3"/>
    <mergeCell ref="H3:H4"/>
    <mergeCell ref="I3:J3"/>
    <mergeCell ref="K3:L3"/>
    <mergeCell ref="M3:M4"/>
    <mergeCell ref="N3:P3"/>
    <mergeCell ref="Q3:Q4"/>
    <mergeCell ref="D4:E4"/>
    <mergeCell ref="S4:W4"/>
    <mergeCell ref="S10:W13"/>
  </mergeCells>
  <phoneticPr fontId="1" type="noConversion"/>
  <printOptions horizontalCentered="1"/>
  <pageMargins left="0.39370078740157483" right="0.39370078740157483" top="0.74803149606299213" bottom="0.39370078740157483" header="0.31496062992125984" footer="0.31496062992125984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W40"/>
  <sheetViews>
    <sheetView view="pageBreakPreview" zoomScale="70" zoomScaleNormal="100" zoomScaleSheetLayoutView="70" workbookViewId="0">
      <selection activeCell="J35" sqref="J35"/>
    </sheetView>
  </sheetViews>
  <sheetFormatPr defaultRowHeight="16.5" x14ac:dyDescent="0.3"/>
  <cols>
    <col min="12" max="12" width="13.25" customWidth="1"/>
    <col min="20" max="20" width="15" customWidth="1"/>
    <col min="22" max="22" width="12.375" bestFit="1" customWidth="1"/>
    <col min="23" max="23" width="11.25" customWidth="1"/>
  </cols>
  <sheetData>
    <row r="1" spans="1:23" s="3" customFormat="1" ht="41.25" customHeight="1" x14ac:dyDescent="0.3">
      <c r="A1" s="239" t="s">
        <v>440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</row>
    <row r="2" spans="1:23" s="4" customFormat="1" ht="24" customHeight="1" thickBot="1" x14ac:dyDescent="0.35">
      <c r="A2" s="273" t="s">
        <v>158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</row>
    <row r="3" spans="1:23" s="10" customFormat="1" ht="22.5" customHeight="1" thickBot="1" x14ac:dyDescent="0.35">
      <c r="A3" s="240" t="s">
        <v>53</v>
      </c>
      <c r="B3" s="242" t="s">
        <v>8</v>
      </c>
      <c r="C3" s="242" t="s">
        <v>35</v>
      </c>
      <c r="D3" s="242" t="s">
        <v>51</v>
      </c>
      <c r="E3" s="242"/>
      <c r="F3" s="242"/>
      <c r="G3" s="242"/>
      <c r="H3" s="242" t="s">
        <v>37</v>
      </c>
      <c r="I3" s="217" t="s">
        <v>152</v>
      </c>
      <c r="J3" s="242" t="s">
        <v>38</v>
      </c>
      <c r="K3" s="242"/>
      <c r="L3" s="243" t="s">
        <v>182</v>
      </c>
      <c r="M3" s="245" t="s">
        <v>489</v>
      </c>
      <c r="N3" s="247" t="s">
        <v>39</v>
      </c>
      <c r="O3" s="247"/>
      <c r="P3" s="247"/>
      <c r="Q3" s="248" t="s">
        <v>3</v>
      </c>
      <c r="S3" s="29"/>
      <c r="T3" s="29"/>
      <c r="U3" s="29"/>
      <c r="V3" s="29"/>
      <c r="W3" s="29"/>
    </row>
    <row r="4" spans="1:23" s="10" customFormat="1" ht="22.5" customHeight="1" thickBot="1" x14ac:dyDescent="0.35">
      <c r="A4" s="241"/>
      <c r="B4" s="244"/>
      <c r="C4" s="244"/>
      <c r="D4" s="244" t="s">
        <v>40</v>
      </c>
      <c r="E4" s="244"/>
      <c r="F4" s="179" t="s">
        <v>41</v>
      </c>
      <c r="G4" s="179" t="s">
        <v>42</v>
      </c>
      <c r="H4" s="244"/>
      <c r="I4" s="179" t="s">
        <v>153</v>
      </c>
      <c r="J4" s="179" t="s">
        <v>38</v>
      </c>
      <c r="K4" s="179" t="s">
        <v>1</v>
      </c>
      <c r="L4" s="244"/>
      <c r="M4" s="246"/>
      <c r="N4" s="181" t="s">
        <v>43</v>
      </c>
      <c r="O4" s="181" t="s">
        <v>425</v>
      </c>
      <c r="P4" s="181" t="s">
        <v>426</v>
      </c>
      <c r="Q4" s="249"/>
      <c r="S4" s="279" t="s">
        <v>441</v>
      </c>
      <c r="T4" s="280"/>
      <c r="U4" s="280"/>
      <c r="V4" s="280"/>
      <c r="W4" s="281"/>
    </row>
    <row r="5" spans="1:23" s="10" customFormat="1" ht="22.5" customHeight="1" thickTop="1" x14ac:dyDescent="0.3">
      <c r="A5" s="116" t="s">
        <v>0</v>
      </c>
      <c r="B5" s="117"/>
      <c r="C5" s="117"/>
      <c r="D5" s="117"/>
      <c r="E5" s="118">
        <f>SUBTOTAL(3,E6:E14)</f>
        <v>2</v>
      </c>
      <c r="F5" s="91">
        <f>SUBTOTAL(3,F6:F14)</f>
        <v>2</v>
      </c>
      <c r="G5" s="117"/>
      <c r="H5" s="117"/>
      <c r="I5" s="118">
        <f>SUBTOTAL(3,I6:I14)</f>
        <v>2</v>
      </c>
      <c r="J5" s="216">
        <f>SUBTOTAL(9,J6:J14)</f>
        <v>2</v>
      </c>
      <c r="K5" s="216" t="s">
        <v>183</v>
      </c>
      <c r="L5" s="117" t="s">
        <v>184</v>
      </c>
      <c r="M5" s="163"/>
      <c r="N5" s="89">
        <f>SUBTOTAL(9,N6:N14)</f>
        <v>8800</v>
      </c>
      <c r="O5" s="89">
        <f>SUBTOTAL(9,O6:O14)</f>
        <v>7920</v>
      </c>
      <c r="P5" s="89">
        <f>SUBTOTAL(9,P6:P14)</f>
        <v>880</v>
      </c>
      <c r="Q5" s="121"/>
      <c r="S5" s="101" t="s">
        <v>9</v>
      </c>
      <c r="T5" s="20" t="s">
        <v>16</v>
      </c>
      <c r="U5" s="20" t="s">
        <v>17</v>
      </c>
      <c r="V5" s="20" t="s">
        <v>54</v>
      </c>
      <c r="W5" s="102" t="s">
        <v>10</v>
      </c>
    </row>
    <row r="6" spans="1:23" s="12" customFormat="1" ht="22.5" customHeight="1" x14ac:dyDescent="0.3">
      <c r="A6" s="165">
        <v>1</v>
      </c>
      <c r="B6" s="36" t="s">
        <v>185</v>
      </c>
      <c r="C6" s="36" t="s">
        <v>186</v>
      </c>
      <c r="D6" s="36" t="s">
        <v>187</v>
      </c>
      <c r="E6" s="36" t="s">
        <v>188</v>
      </c>
      <c r="F6" s="36" t="s">
        <v>47</v>
      </c>
      <c r="G6" s="36" t="s">
        <v>48</v>
      </c>
      <c r="H6" s="36" t="s">
        <v>55</v>
      </c>
      <c r="I6" s="36" t="s">
        <v>188</v>
      </c>
      <c r="J6" s="167">
        <v>1</v>
      </c>
      <c r="K6" s="36" t="s">
        <v>4</v>
      </c>
      <c r="L6" s="36" t="s">
        <v>157</v>
      </c>
      <c r="M6" s="166">
        <v>2800</v>
      </c>
      <c r="N6" s="37">
        <f>J6*M6</f>
        <v>2800</v>
      </c>
      <c r="O6" s="37">
        <f>N6*0.9</f>
        <v>2520</v>
      </c>
      <c r="P6" s="37">
        <f>N6*0.1</f>
        <v>280</v>
      </c>
      <c r="Q6" s="125" t="s">
        <v>49</v>
      </c>
      <c r="S6" s="101" t="s">
        <v>32</v>
      </c>
      <c r="T6" s="20" t="s">
        <v>189</v>
      </c>
      <c r="U6" s="20" t="s">
        <v>18</v>
      </c>
      <c r="V6" s="21">
        <v>2800000</v>
      </c>
      <c r="W6" s="102"/>
    </row>
    <row r="7" spans="1:23" s="12" customFormat="1" ht="22.5" customHeight="1" x14ac:dyDescent="0.3">
      <c r="A7" s="168">
        <v>2</v>
      </c>
      <c r="B7" s="38" t="s">
        <v>6</v>
      </c>
      <c r="C7" s="38" t="s">
        <v>190</v>
      </c>
      <c r="D7" s="38" t="s">
        <v>191</v>
      </c>
      <c r="E7" s="38" t="s">
        <v>192</v>
      </c>
      <c r="F7" s="38" t="s">
        <v>47</v>
      </c>
      <c r="G7" s="38" t="s">
        <v>48</v>
      </c>
      <c r="H7" s="38" t="s">
        <v>156</v>
      </c>
      <c r="I7" s="38" t="s">
        <v>192</v>
      </c>
      <c r="J7" s="209">
        <v>1</v>
      </c>
      <c r="K7" s="38" t="s">
        <v>4</v>
      </c>
      <c r="L7" s="38" t="s">
        <v>157</v>
      </c>
      <c r="M7" s="169">
        <v>6000</v>
      </c>
      <c r="N7" s="39">
        <f>J7*M7</f>
        <v>6000</v>
      </c>
      <c r="O7" s="39">
        <f>N7*0.9</f>
        <v>5400</v>
      </c>
      <c r="P7" s="39">
        <f>N7*0.1</f>
        <v>600</v>
      </c>
      <c r="Q7" s="129" t="s">
        <v>49</v>
      </c>
      <c r="S7" s="101" t="s">
        <v>32</v>
      </c>
      <c r="T7" s="20" t="s">
        <v>193</v>
      </c>
      <c r="U7" s="20" t="s">
        <v>18</v>
      </c>
      <c r="V7" s="21">
        <v>6000000</v>
      </c>
      <c r="W7" s="102"/>
    </row>
    <row r="8" spans="1:23" s="12" customFormat="1" ht="22.5" customHeight="1" x14ac:dyDescent="0.3">
      <c r="A8" s="126"/>
      <c r="B8" s="6"/>
      <c r="C8" s="6"/>
      <c r="D8" s="6"/>
      <c r="E8" s="6"/>
      <c r="F8" s="6"/>
      <c r="G8" s="6"/>
      <c r="H8" s="6"/>
      <c r="I8" s="6"/>
      <c r="J8" s="210"/>
      <c r="K8" s="6"/>
      <c r="L8" s="6"/>
      <c r="M8" s="211"/>
      <c r="N8" s="7">
        <f t="shared" ref="N8:N20" si="0">J8*M8</f>
        <v>0</v>
      </c>
      <c r="O8" s="7">
        <f t="shared" ref="O8:O20" si="1">N8/2</f>
        <v>0</v>
      </c>
      <c r="P8" s="7">
        <f t="shared" ref="P8:P20" si="2">N8/2</f>
        <v>0</v>
      </c>
      <c r="Q8" s="135"/>
      <c r="S8" s="101" t="s">
        <v>32</v>
      </c>
      <c r="T8" s="20" t="s">
        <v>7</v>
      </c>
      <c r="U8" s="20" t="s">
        <v>18</v>
      </c>
      <c r="V8" s="21">
        <v>5000000</v>
      </c>
      <c r="W8" s="102"/>
    </row>
    <row r="9" spans="1:23" s="12" customFormat="1" ht="22.5" customHeight="1" x14ac:dyDescent="0.3">
      <c r="A9" s="126"/>
      <c r="B9" s="6"/>
      <c r="C9" s="6"/>
      <c r="D9" s="6"/>
      <c r="E9" s="5"/>
      <c r="F9" s="6"/>
      <c r="G9" s="6"/>
      <c r="H9" s="6"/>
      <c r="I9" s="6"/>
      <c r="J9" s="6"/>
      <c r="K9" s="6"/>
      <c r="L9" s="6"/>
      <c r="M9" s="202"/>
      <c r="N9" s="7">
        <f t="shared" si="0"/>
        <v>0</v>
      </c>
      <c r="O9" s="7">
        <f t="shared" si="1"/>
        <v>0</v>
      </c>
      <c r="P9" s="7">
        <f t="shared" si="2"/>
        <v>0</v>
      </c>
      <c r="Q9" s="135"/>
      <c r="S9" s="101" t="s">
        <v>12</v>
      </c>
      <c r="T9" s="20" t="s">
        <v>194</v>
      </c>
      <c r="U9" s="20" t="s">
        <v>18</v>
      </c>
      <c r="V9" s="21">
        <v>4000000</v>
      </c>
      <c r="W9" s="102"/>
    </row>
    <row r="10" spans="1:23" s="12" customFormat="1" ht="22.5" customHeight="1" x14ac:dyDescent="0.3">
      <c r="A10" s="126"/>
      <c r="B10" s="6"/>
      <c r="C10" s="6"/>
      <c r="D10" s="6"/>
      <c r="E10" s="5"/>
      <c r="F10" s="6"/>
      <c r="G10" s="6"/>
      <c r="H10" s="6"/>
      <c r="I10" s="6"/>
      <c r="J10" s="6"/>
      <c r="K10" s="6"/>
      <c r="L10" s="6"/>
      <c r="M10" s="202"/>
      <c r="N10" s="7">
        <f t="shared" si="0"/>
        <v>0</v>
      </c>
      <c r="O10" s="7">
        <f t="shared" si="1"/>
        <v>0</v>
      </c>
      <c r="P10" s="7">
        <f t="shared" si="2"/>
        <v>0</v>
      </c>
      <c r="Q10" s="135"/>
      <c r="S10" s="101" t="s">
        <v>12</v>
      </c>
      <c r="T10" s="20" t="s">
        <v>195</v>
      </c>
      <c r="U10" s="20" t="s">
        <v>18</v>
      </c>
      <c r="V10" s="21">
        <v>7000000</v>
      </c>
      <c r="W10" s="102"/>
    </row>
    <row r="11" spans="1:23" s="12" customFormat="1" ht="22.5" customHeight="1" x14ac:dyDescent="0.3">
      <c r="A11" s="126"/>
      <c r="B11" s="6"/>
      <c r="C11" s="6"/>
      <c r="D11" s="6"/>
      <c r="E11" s="5"/>
      <c r="F11" s="6"/>
      <c r="G11" s="6"/>
      <c r="H11" s="6"/>
      <c r="I11" s="6"/>
      <c r="J11" s="6"/>
      <c r="K11" s="6"/>
      <c r="L11" s="6"/>
      <c r="M11" s="202"/>
      <c r="N11" s="7">
        <f t="shared" si="0"/>
        <v>0</v>
      </c>
      <c r="O11" s="7">
        <f t="shared" si="1"/>
        <v>0</v>
      </c>
      <c r="P11" s="7">
        <f t="shared" si="2"/>
        <v>0</v>
      </c>
      <c r="Q11" s="135"/>
      <c r="S11" s="101" t="s">
        <v>12</v>
      </c>
      <c r="T11" s="20" t="s">
        <v>196</v>
      </c>
      <c r="U11" s="20" t="s">
        <v>18</v>
      </c>
      <c r="V11" s="21">
        <v>6000000</v>
      </c>
      <c r="W11" s="102"/>
    </row>
    <row r="12" spans="1:23" s="12" customFormat="1" ht="22.5" customHeight="1" x14ac:dyDescent="0.3">
      <c r="A12" s="126"/>
      <c r="B12" s="6"/>
      <c r="C12" s="6"/>
      <c r="D12" s="6"/>
      <c r="E12" s="5"/>
      <c r="F12" s="6"/>
      <c r="G12" s="6"/>
      <c r="H12" s="6"/>
      <c r="I12" s="6"/>
      <c r="J12" s="6"/>
      <c r="K12" s="6"/>
      <c r="L12" s="6"/>
      <c r="M12" s="202"/>
      <c r="N12" s="7">
        <f t="shared" si="0"/>
        <v>0</v>
      </c>
      <c r="O12" s="7">
        <f t="shared" si="1"/>
        <v>0</v>
      </c>
      <c r="P12" s="7">
        <f t="shared" si="2"/>
        <v>0</v>
      </c>
      <c r="Q12" s="135"/>
      <c r="S12" s="101"/>
      <c r="T12" s="20"/>
      <c r="U12" s="20"/>
      <c r="V12" s="21"/>
      <c r="W12" s="102"/>
    </row>
    <row r="13" spans="1:23" s="12" customFormat="1" ht="22.5" customHeight="1" x14ac:dyDescent="0.3">
      <c r="A13" s="126"/>
      <c r="B13" s="6"/>
      <c r="C13" s="6"/>
      <c r="D13" s="6"/>
      <c r="E13" s="5"/>
      <c r="F13" s="6"/>
      <c r="G13" s="6"/>
      <c r="H13" s="6"/>
      <c r="I13" s="6"/>
      <c r="J13" s="6"/>
      <c r="K13" s="6"/>
      <c r="L13" s="6"/>
      <c r="M13" s="202"/>
      <c r="N13" s="7">
        <f t="shared" si="0"/>
        <v>0</v>
      </c>
      <c r="O13" s="7">
        <f t="shared" si="1"/>
        <v>0</v>
      </c>
      <c r="P13" s="7">
        <f t="shared" si="2"/>
        <v>0</v>
      </c>
      <c r="Q13" s="135"/>
      <c r="S13" s="101"/>
      <c r="T13" s="20"/>
      <c r="U13" s="20"/>
      <c r="V13" s="21"/>
      <c r="W13" s="102"/>
    </row>
    <row r="14" spans="1:23" s="12" customFormat="1" ht="22.5" customHeight="1" x14ac:dyDescent="0.3">
      <c r="A14" s="126"/>
      <c r="B14" s="6"/>
      <c r="C14" s="6"/>
      <c r="D14" s="6"/>
      <c r="E14" s="5"/>
      <c r="F14" s="6"/>
      <c r="G14" s="6"/>
      <c r="H14" s="6"/>
      <c r="I14" s="6"/>
      <c r="J14" s="6"/>
      <c r="K14" s="6"/>
      <c r="L14" s="6"/>
      <c r="M14" s="202"/>
      <c r="N14" s="7">
        <f t="shared" si="0"/>
        <v>0</v>
      </c>
      <c r="O14" s="7">
        <f t="shared" si="1"/>
        <v>0</v>
      </c>
      <c r="P14" s="7">
        <f t="shared" si="2"/>
        <v>0</v>
      </c>
      <c r="Q14" s="135"/>
      <c r="S14" s="101"/>
      <c r="T14" s="20"/>
      <c r="U14" s="20"/>
      <c r="V14" s="21"/>
      <c r="W14" s="102"/>
    </row>
    <row r="15" spans="1:23" s="12" customFormat="1" ht="22.5" customHeight="1" x14ac:dyDescent="0.3">
      <c r="A15" s="126"/>
      <c r="B15" s="6"/>
      <c r="C15" s="6"/>
      <c r="D15" s="6"/>
      <c r="E15" s="5"/>
      <c r="F15" s="6"/>
      <c r="G15" s="6"/>
      <c r="H15" s="6"/>
      <c r="I15" s="6"/>
      <c r="J15" s="6"/>
      <c r="K15" s="6"/>
      <c r="L15" s="6"/>
      <c r="M15" s="202"/>
      <c r="N15" s="7">
        <f t="shared" si="0"/>
        <v>0</v>
      </c>
      <c r="O15" s="7">
        <f t="shared" si="1"/>
        <v>0</v>
      </c>
      <c r="P15" s="7">
        <f t="shared" si="2"/>
        <v>0</v>
      </c>
      <c r="Q15" s="135"/>
      <c r="S15" s="101"/>
      <c r="T15" s="20"/>
      <c r="U15" s="20"/>
      <c r="V15" s="21"/>
      <c r="W15" s="102"/>
    </row>
    <row r="16" spans="1:23" s="12" customFormat="1" ht="22.5" customHeight="1" x14ac:dyDescent="0.3">
      <c r="A16" s="126"/>
      <c r="B16" s="6"/>
      <c r="C16" s="6"/>
      <c r="D16" s="6"/>
      <c r="E16" s="5"/>
      <c r="F16" s="6"/>
      <c r="G16" s="6"/>
      <c r="H16" s="6"/>
      <c r="I16" s="6"/>
      <c r="J16" s="6"/>
      <c r="K16" s="6"/>
      <c r="L16" s="6"/>
      <c r="M16" s="202"/>
      <c r="N16" s="7">
        <f t="shared" si="0"/>
        <v>0</v>
      </c>
      <c r="O16" s="7">
        <f t="shared" si="1"/>
        <v>0</v>
      </c>
      <c r="P16" s="7">
        <f t="shared" si="2"/>
        <v>0</v>
      </c>
      <c r="Q16" s="135"/>
      <c r="S16" s="212"/>
      <c r="T16" s="213"/>
      <c r="U16" s="213"/>
      <c r="V16" s="214"/>
      <c r="W16" s="215"/>
    </row>
    <row r="17" spans="1:23" s="12" customFormat="1" ht="22.5" customHeight="1" x14ac:dyDescent="0.3">
      <c r="A17" s="126"/>
      <c r="B17" s="6"/>
      <c r="C17" s="6"/>
      <c r="D17" s="6"/>
      <c r="E17" s="5"/>
      <c r="F17" s="6"/>
      <c r="G17" s="6"/>
      <c r="H17" s="6"/>
      <c r="I17" s="6"/>
      <c r="J17" s="6"/>
      <c r="K17" s="6"/>
      <c r="L17" s="6"/>
      <c r="M17" s="202"/>
      <c r="N17" s="7">
        <f t="shared" si="0"/>
        <v>0</v>
      </c>
      <c r="O17" s="7">
        <f t="shared" si="1"/>
        <v>0</v>
      </c>
      <c r="P17" s="7">
        <f t="shared" si="2"/>
        <v>0</v>
      </c>
      <c r="Q17" s="135"/>
      <c r="S17" s="304" t="s">
        <v>204</v>
      </c>
      <c r="T17" s="257"/>
      <c r="U17" s="257"/>
      <c r="V17" s="257"/>
      <c r="W17" s="305"/>
    </row>
    <row r="18" spans="1:23" s="12" customFormat="1" ht="22.5" customHeight="1" x14ac:dyDescent="0.3">
      <c r="A18" s="126"/>
      <c r="B18" s="6"/>
      <c r="C18" s="6"/>
      <c r="D18" s="6"/>
      <c r="E18" s="5"/>
      <c r="F18" s="6"/>
      <c r="G18" s="6"/>
      <c r="H18" s="6"/>
      <c r="I18" s="6"/>
      <c r="J18" s="6"/>
      <c r="K18" s="6"/>
      <c r="L18" s="6"/>
      <c r="M18" s="202"/>
      <c r="N18" s="7">
        <f t="shared" si="0"/>
        <v>0</v>
      </c>
      <c r="O18" s="7">
        <f t="shared" si="1"/>
        <v>0</v>
      </c>
      <c r="P18" s="7">
        <f t="shared" si="2"/>
        <v>0</v>
      </c>
      <c r="Q18" s="135"/>
      <c r="S18" s="304"/>
      <c r="T18" s="257"/>
      <c r="U18" s="257"/>
      <c r="V18" s="257"/>
      <c r="W18" s="305"/>
    </row>
    <row r="19" spans="1:23" s="12" customFormat="1" ht="22.5" customHeight="1" x14ac:dyDescent="0.3">
      <c r="A19" s="126"/>
      <c r="B19" s="6"/>
      <c r="C19" s="6"/>
      <c r="D19" s="6"/>
      <c r="E19" s="5"/>
      <c r="F19" s="6"/>
      <c r="G19" s="6"/>
      <c r="H19" s="6"/>
      <c r="I19" s="6"/>
      <c r="J19" s="6"/>
      <c r="K19" s="6"/>
      <c r="L19" s="6"/>
      <c r="M19" s="202"/>
      <c r="N19" s="7">
        <f t="shared" si="0"/>
        <v>0</v>
      </c>
      <c r="O19" s="7">
        <f t="shared" si="1"/>
        <v>0</v>
      </c>
      <c r="P19" s="7">
        <f t="shared" si="2"/>
        <v>0</v>
      </c>
      <c r="Q19" s="135"/>
      <c r="S19" s="304"/>
      <c r="T19" s="257"/>
      <c r="U19" s="257"/>
      <c r="V19" s="257"/>
      <c r="W19" s="305"/>
    </row>
    <row r="20" spans="1:23" s="12" customFormat="1" ht="22.5" customHeight="1" thickBot="1" x14ac:dyDescent="0.35">
      <c r="A20" s="136"/>
      <c r="B20" s="26"/>
      <c r="C20" s="26"/>
      <c r="D20" s="26"/>
      <c r="E20" s="25"/>
      <c r="F20" s="26"/>
      <c r="G20" s="26"/>
      <c r="H20" s="26"/>
      <c r="I20" s="26"/>
      <c r="J20" s="26"/>
      <c r="K20" s="26"/>
      <c r="L20" s="26"/>
      <c r="M20" s="184"/>
      <c r="N20" s="27">
        <f t="shared" si="0"/>
        <v>0</v>
      </c>
      <c r="O20" s="27">
        <f t="shared" si="1"/>
        <v>0</v>
      </c>
      <c r="P20" s="27">
        <f t="shared" si="2"/>
        <v>0</v>
      </c>
      <c r="Q20" s="140"/>
      <c r="S20" s="306"/>
      <c r="T20" s="307"/>
      <c r="U20" s="307"/>
      <c r="V20" s="307"/>
      <c r="W20" s="308"/>
    </row>
    <row r="21" spans="1:23" s="4" customFormat="1" ht="22.5" customHeight="1" x14ac:dyDescent="0.3">
      <c r="D21" s="12"/>
      <c r="E21" s="12"/>
      <c r="F21" s="12"/>
      <c r="G21" s="12"/>
      <c r="I21" s="12"/>
      <c r="J21" s="12"/>
      <c r="K21" s="12"/>
      <c r="L21" s="12"/>
      <c r="M21" s="8"/>
      <c r="N21" s="15"/>
      <c r="O21" s="15"/>
      <c r="P21" s="15"/>
      <c r="S21" s="35"/>
      <c r="T21" s="35"/>
      <c r="U21" s="35"/>
      <c r="V21" s="35"/>
      <c r="W21" s="35"/>
    </row>
    <row r="22" spans="1:23" s="44" customFormat="1" ht="22.5" customHeight="1" x14ac:dyDescent="0.3">
      <c r="A22" s="44" t="s">
        <v>155</v>
      </c>
      <c r="D22" s="45"/>
      <c r="E22" s="45"/>
      <c r="F22" s="45"/>
      <c r="G22" s="45"/>
      <c r="I22" s="45"/>
      <c r="J22" s="45"/>
      <c r="K22" s="45"/>
      <c r="L22" s="45"/>
      <c r="M22" s="46"/>
      <c r="N22" s="47"/>
      <c r="O22" s="47"/>
      <c r="P22" s="47"/>
      <c r="S22" s="73"/>
      <c r="T22" s="73"/>
      <c r="U22" s="73"/>
      <c r="V22" s="73"/>
      <c r="W22" s="73"/>
    </row>
    <row r="23" spans="1:23" s="44" customFormat="1" ht="22.5" customHeight="1" x14ac:dyDescent="0.3">
      <c r="A23" s="44" t="s">
        <v>197</v>
      </c>
      <c r="D23" s="45"/>
      <c r="E23" s="45"/>
      <c r="F23" s="45"/>
      <c r="G23" s="45"/>
      <c r="I23" s="45"/>
      <c r="J23" s="45"/>
      <c r="K23" s="45"/>
      <c r="L23" s="45"/>
      <c r="M23" s="46"/>
      <c r="N23" s="47"/>
      <c r="O23" s="47"/>
      <c r="P23" s="47"/>
    </row>
    <row r="24" spans="1:23" s="40" customFormat="1" ht="17.25" x14ac:dyDescent="0.3">
      <c r="A24" s="40" t="s">
        <v>173</v>
      </c>
      <c r="D24" s="41"/>
      <c r="E24" s="41"/>
      <c r="F24" s="41"/>
      <c r="G24" s="41"/>
      <c r="I24" s="41"/>
      <c r="J24" s="41"/>
      <c r="K24" s="41"/>
      <c r="L24" s="41"/>
      <c r="M24" s="42"/>
      <c r="N24" s="43"/>
      <c r="O24" s="43"/>
      <c r="P24" s="43"/>
    </row>
    <row r="25" spans="1:23" s="40" customFormat="1" ht="17.25" x14ac:dyDescent="0.3">
      <c r="A25" s="40" t="s">
        <v>198</v>
      </c>
      <c r="D25" s="41"/>
      <c r="E25" s="41"/>
      <c r="F25" s="41"/>
      <c r="G25" s="41"/>
      <c r="I25" s="41"/>
      <c r="J25" s="41"/>
      <c r="K25" s="41"/>
      <c r="L25" s="41"/>
      <c r="M25" s="42"/>
      <c r="N25" s="43"/>
      <c r="O25" s="43"/>
      <c r="P25" s="43"/>
    </row>
    <row r="26" spans="1:23" s="40" customFormat="1" ht="17.25" x14ac:dyDescent="0.3">
      <c r="A26" s="40" t="s">
        <v>199</v>
      </c>
      <c r="D26" s="41"/>
      <c r="E26" s="41"/>
      <c r="F26" s="41"/>
      <c r="G26" s="41"/>
      <c r="I26" s="41"/>
      <c r="J26" s="41"/>
      <c r="K26" s="41"/>
      <c r="L26" s="41"/>
      <c r="M26" s="42"/>
      <c r="N26" s="43"/>
      <c r="O26" s="43"/>
      <c r="P26" s="43"/>
    </row>
    <row r="27" spans="1:23" s="40" customFormat="1" ht="17.25" x14ac:dyDescent="0.3">
      <c r="A27" s="40" t="s">
        <v>175</v>
      </c>
      <c r="D27" s="41"/>
      <c r="E27" s="41"/>
      <c r="F27" s="41"/>
      <c r="G27" s="41"/>
      <c r="I27" s="41"/>
      <c r="J27" s="41"/>
      <c r="K27" s="41"/>
      <c r="L27" s="41"/>
      <c r="M27" s="42"/>
      <c r="N27" s="43"/>
      <c r="O27" s="43"/>
      <c r="P27" s="43"/>
    </row>
    <row r="28" spans="1:23" s="40" customFormat="1" ht="17.25" x14ac:dyDescent="0.3">
      <c r="A28" s="40" t="s">
        <v>176</v>
      </c>
      <c r="D28" s="41"/>
      <c r="E28" s="41"/>
      <c r="F28" s="41"/>
      <c r="G28" s="41"/>
      <c r="I28" s="41"/>
      <c r="J28" s="41"/>
      <c r="K28" s="41"/>
      <c r="L28" s="41"/>
      <c r="M28" s="42"/>
      <c r="N28" s="43"/>
      <c r="O28" s="43"/>
      <c r="P28" s="43"/>
    </row>
    <row r="29" spans="1:23" s="40" customFormat="1" ht="17.25" x14ac:dyDescent="0.3">
      <c r="A29" s="40" t="s">
        <v>177</v>
      </c>
      <c r="D29" s="41"/>
      <c r="E29" s="41"/>
      <c r="F29" s="41"/>
      <c r="G29" s="41"/>
      <c r="I29" s="41"/>
      <c r="J29" s="41"/>
      <c r="K29" s="41"/>
      <c r="L29" s="41"/>
      <c r="M29" s="42"/>
      <c r="N29" s="43"/>
      <c r="O29" s="43"/>
      <c r="P29" s="43"/>
    </row>
    <row r="30" spans="1:23" s="40" customFormat="1" ht="17.25" x14ac:dyDescent="0.3">
      <c r="A30" s="40" t="s">
        <v>200</v>
      </c>
      <c r="D30" s="41"/>
      <c r="E30" s="41"/>
      <c r="F30" s="41"/>
      <c r="G30" s="41"/>
      <c r="I30" s="41"/>
      <c r="J30" s="41"/>
      <c r="K30" s="41"/>
      <c r="L30" s="41"/>
      <c r="M30" s="42"/>
      <c r="N30" s="43"/>
      <c r="O30" s="43"/>
      <c r="P30" s="43"/>
    </row>
    <row r="31" spans="1:23" s="40" customFormat="1" ht="17.25" x14ac:dyDescent="0.3">
      <c r="A31" s="40" t="s">
        <v>201</v>
      </c>
      <c r="D31" s="41"/>
      <c r="E31" s="41"/>
      <c r="F31" s="41"/>
      <c r="G31" s="41"/>
      <c r="I31" s="41"/>
      <c r="J31" s="41"/>
      <c r="K31" s="41"/>
      <c r="L31" s="41"/>
      <c r="M31" s="42"/>
      <c r="N31" s="43"/>
      <c r="O31" s="43"/>
      <c r="P31" s="43"/>
    </row>
    <row r="32" spans="1:23" s="40" customFormat="1" ht="17.25" x14ac:dyDescent="0.3">
      <c r="A32" s="40" t="s">
        <v>202</v>
      </c>
      <c r="D32" s="41"/>
      <c r="E32" s="41"/>
      <c r="F32" s="41"/>
      <c r="G32" s="41"/>
      <c r="I32" s="41"/>
      <c r="J32" s="41"/>
      <c r="K32" s="41"/>
      <c r="L32" s="41"/>
      <c r="M32" s="42"/>
      <c r="N32" s="43"/>
      <c r="O32" s="43"/>
      <c r="P32" s="43"/>
    </row>
    <row r="33" spans="1:16" s="40" customFormat="1" ht="17.25" x14ac:dyDescent="0.3">
      <c r="A33" s="40" t="s">
        <v>203</v>
      </c>
      <c r="D33" s="41"/>
      <c r="E33" s="41"/>
      <c r="F33" s="41"/>
      <c r="G33" s="41"/>
      <c r="I33" s="41"/>
      <c r="J33" s="41"/>
      <c r="K33" s="41"/>
      <c r="L33" s="41"/>
      <c r="M33" s="42"/>
      <c r="N33" s="43"/>
      <c r="O33" s="43"/>
      <c r="P33" s="43"/>
    </row>
    <row r="34" spans="1:16" s="40" customFormat="1" ht="17.25" x14ac:dyDescent="0.3">
      <c r="A34" s="40" t="s">
        <v>181</v>
      </c>
      <c r="D34" s="41"/>
      <c r="E34" s="41"/>
      <c r="F34" s="41"/>
      <c r="G34" s="41"/>
      <c r="I34" s="41"/>
      <c r="J34" s="41"/>
      <c r="K34" s="41"/>
      <c r="L34" s="41"/>
      <c r="M34" s="42"/>
      <c r="N34" s="43"/>
      <c r="O34" s="43"/>
      <c r="P34" s="43"/>
    </row>
    <row r="35" spans="1:16" s="4" customFormat="1" x14ac:dyDescent="0.3">
      <c r="D35" s="12"/>
      <c r="E35" s="12"/>
      <c r="F35" s="12"/>
      <c r="G35" s="12"/>
      <c r="I35" s="12"/>
      <c r="J35" s="12"/>
      <c r="K35" s="12"/>
      <c r="L35" s="12"/>
      <c r="M35" s="8"/>
      <c r="N35" s="15"/>
      <c r="O35" s="15"/>
      <c r="P35" s="15"/>
    </row>
    <row r="36" spans="1:16" s="4" customFormat="1" x14ac:dyDescent="0.3">
      <c r="D36" s="12"/>
      <c r="E36" s="12"/>
      <c r="F36" s="12"/>
      <c r="G36" s="12"/>
      <c r="I36" s="12"/>
      <c r="J36" s="12"/>
      <c r="K36" s="12"/>
      <c r="L36" s="12"/>
      <c r="M36" s="8"/>
      <c r="N36" s="15"/>
      <c r="O36" s="15"/>
      <c r="P36" s="15"/>
    </row>
    <row r="37" spans="1:16" s="4" customFormat="1" x14ac:dyDescent="0.3">
      <c r="D37" s="12"/>
      <c r="E37" s="12"/>
      <c r="F37" s="12"/>
      <c r="G37" s="12"/>
      <c r="I37" s="12"/>
      <c r="J37" s="12"/>
      <c r="K37" s="12"/>
      <c r="L37" s="12"/>
      <c r="M37" s="8"/>
      <c r="N37" s="15"/>
      <c r="O37" s="15"/>
      <c r="P37" s="15"/>
    </row>
    <row r="38" spans="1:16" s="4" customFormat="1" x14ac:dyDescent="0.3">
      <c r="D38" s="28"/>
      <c r="E38" s="12"/>
      <c r="F38" s="12"/>
      <c r="G38" s="12"/>
      <c r="I38" s="12"/>
      <c r="J38" s="12"/>
      <c r="K38" s="12"/>
      <c r="L38" s="12"/>
      <c r="M38" s="8"/>
      <c r="N38" s="15"/>
      <c r="O38" s="15"/>
      <c r="P38" s="15"/>
    </row>
    <row r="39" spans="1:16" s="4" customFormat="1" x14ac:dyDescent="0.3">
      <c r="D39" s="12"/>
      <c r="E39" s="12"/>
      <c r="F39" s="12"/>
      <c r="G39" s="12"/>
      <c r="I39" s="12"/>
      <c r="J39" s="12"/>
      <c r="K39" s="12"/>
      <c r="L39" s="12"/>
      <c r="M39" s="8"/>
      <c r="N39" s="15"/>
      <c r="O39" s="15"/>
      <c r="P39" s="15"/>
    </row>
    <row r="40" spans="1:16" s="4" customFormat="1" x14ac:dyDescent="0.3">
      <c r="D40" s="12"/>
      <c r="E40" s="12"/>
      <c r="F40" s="12"/>
      <c r="G40" s="12"/>
      <c r="I40" s="12"/>
      <c r="J40" s="12"/>
      <c r="K40" s="12"/>
      <c r="L40" s="12"/>
      <c r="M40" s="8"/>
      <c r="N40" s="15"/>
      <c r="O40" s="15"/>
      <c r="P40" s="15"/>
    </row>
  </sheetData>
  <mergeCells count="15">
    <mergeCell ref="S4:W4"/>
    <mergeCell ref="S17:W20"/>
    <mergeCell ref="A1:Q1"/>
    <mergeCell ref="A2:Q2"/>
    <mergeCell ref="A3:A4"/>
    <mergeCell ref="B3:B4"/>
    <mergeCell ref="C3:C4"/>
    <mergeCell ref="D3:G3"/>
    <mergeCell ref="H3:H4"/>
    <mergeCell ref="J3:K3"/>
    <mergeCell ref="L3:L4"/>
    <mergeCell ref="M3:M4"/>
    <mergeCell ref="N3:P3"/>
    <mergeCell ref="Q3:Q4"/>
    <mergeCell ref="D4:E4"/>
  </mergeCells>
  <phoneticPr fontId="1" type="noConversion"/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8"/>
  <sheetViews>
    <sheetView view="pageBreakPreview" topLeftCell="A10" zoomScale="70" zoomScaleNormal="100" zoomScaleSheetLayoutView="70" workbookViewId="0">
      <selection activeCell="M30" sqref="M30"/>
    </sheetView>
  </sheetViews>
  <sheetFormatPr defaultRowHeight="22.5" customHeight="1" x14ac:dyDescent="0.3"/>
  <sheetData>
    <row r="1" spans="1:11" ht="22.5" customHeight="1" x14ac:dyDescent="0.3">
      <c r="E1" s="23" t="s">
        <v>75</v>
      </c>
    </row>
    <row r="2" spans="1:11" ht="22.5" customHeight="1" x14ac:dyDescent="0.3">
      <c r="A2" s="2" t="s">
        <v>76</v>
      </c>
    </row>
    <row r="3" spans="1:11" ht="22.5" customHeight="1" x14ac:dyDescent="0.3">
      <c r="A3" t="s">
        <v>77</v>
      </c>
    </row>
    <row r="4" spans="1:11" ht="22.5" customHeight="1" x14ac:dyDescent="0.3">
      <c r="A4" t="s">
        <v>78</v>
      </c>
    </row>
    <row r="5" spans="1:11" ht="22.5" customHeight="1" x14ac:dyDescent="0.3">
      <c r="A5" t="s">
        <v>79</v>
      </c>
    </row>
    <row r="6" spans="1:11" ht="22.5" customHeight="1" x14ac:dyDescent="0.3">
      <c r="A6" s="2" t="s">
        <v>80</v>
      </c>
    </row>
    <row r="7" spans="1:11" ht="22.5" customHeight="1" x14ac:dyDescent="0.3">
      <c r="A7" t="s">
        <v>81</v>
      </c>
    </row>
    <row r="8" spans="1:11" ht="22.5" customHeight="1" x14ac:dyDescent="0.3">
      <c r="A8" t="s">
        <v>82</v>
      </c>
    </row>
    <row r="9" spans="1:11" ht="22.5" customHeight="1" x14ac:dyDescent="0.3">
      <c r="A9" t="s">
        <v>83</v>
      </c>
    </row>
    <row r="10" spans="1:11" ht="22.5" customHeight="1" x14ac:dyDescent="0.3">
      <c r="A10" t="s">
        <v>84</v>
      </c>
    </row>
    <row r="11" spans="1:11" ht="22.5" customHeight="1" x14ac:dyDescent="0.3">
      <c r="A11" t="s">
        <v>83</v>
      </c>
    </row>
    <row r="12" spans="1:11" ht="22.5" customHeight="1" x14ac:dyDescent="0.3">
      <c r="A12" t="s">
        <v>85</v>
      </c>
    </row>
    <row r="13" spans="1:11" ht="22.5" customHeight="1" x14ac:dyDescent="0.3">
      <c r="A13" s="2" t="s">
        <v>86</v>
      </c>
      <c r="K13" t="s">
        <v>74</v>
      </c>
    </row>
    <row r="14" spans="1:11" ht="22.5" customHeight="1" x14ac:dyDescent="0.3">
      <c r="A14" t="s">
        <v>87</v>
      </c>
    </row>
    <row r="15" spans="1:11" ht="22.5" customHeight="1" x14ac:dyDescent="0.3">
      <c r="A15" t="s">
        <v>88</v>
      </c>
    </row>
    <row r="16" spans="1:11" ht="22.5" customHeight="1" x14ac:dyDescent="0.3">
      <c r="A16" t="s">
        <v>89</v>
      </c>
    </row>
    <row r="17" spans="1:5" ht="22.5" customHeight="1" x14ac:dyDescent="0.3">
      <c r="A17" s="2" t="s">
        <v>90</v>
      </c>
    </row>
    <row r="18" spans="1:5" ht="22.5" customHeight="1" x14ac:dyDescent="0.3">
      <c r="A18" t="s">
        <v>91</v>
      </c>
    </row>
    <row r="19" spans="1:5" ht="22.5" customHeight="1" x14ac:dyDescent="0.3">
      <c r="A19" t="s">
        <v>92</v>
      </c>
    </row>
    <row r="20" spans="1:5" ht="22.5" customHeight="1" x14ac:dyDescent="0.3">
      <c r="A20" t="s">
        <v>93</v>
      </c>
    </row>
    <row r="22" spans="1:5" ht="22.5" customHeight="1" x14ac:dyDescent="0.3">
      <c r="E22" s="23" t="s">
        <v>94</v>
      </c>
    </row>
    <row r="23" spans="1:5" ht="22.5" customHeight="1" x14ac:dyDescent="0.3">
      <c r="A23" s="2" t="s">
        <v>95</v>
      </c>
    </row>
    <row r="24" spans="1:5" ht="22.5" customHeight="1" x14ac:dyDescent="0.3">
      <c r="A24" t="s">
        <v>96</v>
      </c>
    </row>
    <row r="25" spans="1:5" ht="22.5" customHeight="1" x14ac:dyDescent="0.3">
      <c r="A25" t="s">
        <v>83</v>
      </c>
    </row>
    <row r="26" spans="1:5" ht="22.5" customHeight="1" x14ac:dyDescent="0.3">
      <c r="A26" t="s">
        <v>97</v>
      </c>
    </row>
    <row r="27" spans="1:5" ht="22.5" customHeight="1" x14ac:dyDescent="0.3">
      <c r="A27" s="2" t="s">
        <v>98</v>
      </c>
    </row>
    <row r="28" spans="1:5" ht="22.5" customHeight="1" x14ac:dyDescent="0.3">
      <c r="A28" t="s">
        <v>99</v>
      </c>
    </row>
    <row r="29" spans="1:5" ht="22.5" customHeight="1" x14ac:dyDescent="0.3">
      <c r="A29" t="s">
        <v>100</v>
      </c>
    </row>
    <row r="30" spans="1:5" ht="22.5" customHeight="1" x14ac:dyDescent="0.3">
      <c r="A30" t="s">
        <v>101</v>
      </c>
    </row>
    <row r="31" spans="1:5" ht="22.5" customHeight="1" x14ac:dyDescent="0.3">
      <c r="A31" s="24" t="s">
        <v>102</v>
      </c>
    </row>
    <row r="32" spans="1:5" ht="22.5" customHeight="1" x14ac:dyDescent="0.3">
      <c r="A32" t="s">
        <v>103</v>
      </c>
    </row>
    <row r="33" spans="1:5" ht="22.5" customHeight="1" x14ac:dyDescent="0.3">
      <c r="A33" t="s">
        <v>104</v>
      </c>
    </row>
    <row r="34" spans="1:5" ht="22.5" customHeight="1" x14ac:dyDescent="0.3">
      <c r="A34" s="2" t="s">
        <v>86</v>
      </c>
    </row>
    <row r="35" spans="1:5" ht="22.5" customHeight="1" x14ac:dyDescent="0.3">
      <c r="A35" t="s">
        <v>105</v>
      </c>
    </row>
    <row r="36" spans="1:5" ht="22.5" customHeight="1" x14ac:dyDescent="0.3">
      <c r="A36" t="s">
        <v>88</v>
      </c>
    </row>
    <row r="37" spans="1:5" ht="22.5" customHeight="1" x14ac:dyDescent="0.3">
      <c r="A37" t="s">
        <v>106</v>
      </c>
    </row>
    <row r="38" spans="1:5" ht="22.5" customHeight="1" x14ac:dyDescent="0.3">
      <c r="A38" t="s">
        <v>107</v>
      </c>
    </row>
    <row r="39" spans="1:5" ht="22.5" customHeight="1" x14ac:dyDescent="0.3">
      <c r="A39" s="2" t="s">
        <v>90</v>
      </c>
    </row>
    <row r="40" spans="1:5" ht="22.5" customHeight="1" x14ac:dyDescent="0.3">
      <c r="A40" t="s">
        <v>108</v>
      </c>
    </row>
    <row r="41" spans="1:5" ht="22.5" customHeight="1" x14ac:dyDescent="0.3">
      <c r="A41" t="s">
        <v>109</v>
      </c>
    </row>
    <row r="42" spans="1:5" ht="22.5" customHeight="1" x14ac:dyDescent="0.3">
      <c r="A42" t="s">
        <v>110</v>
      </c>
    </row>
    <row r="43" spans="1:5" ht="22.5" customHeight="1" x14ac:dyDescent="0.3">
      <c r="A43" t="s">
        <v>111</v>
      </c>
    </row>
    <row r="45" spans="1:5" ht="22.5" customHeight="1" x14ac:dyDescent="0.3">
      <c r="E45" s="23" t="s">
        <v>112</v>
      </c>
    </row>
    <row r="46" spans="1:5" ht="22.5" customHeight="1" x14ac:dyDescent="0.3">
      <c r="A46" s="2" t="s">
        <v>113</v>
      </c>
    </row>
    <row r="47" spans="1:5" ht="22.5" customHeight="1" x14ac:dyDescent="0.3">
      <c r="A47" t="s">
        <v>96</v>
      </c>
    </row>
    <row r="48" spans="1:5" ht="22.5" customHeight="1" x14ac:dyDescent="0.3">
      <c r="A48" t="s">
        <v>83</v>
      </c>
    </row>
    <row r="49" spans="1:1" ht="22.5" customHeight="1" x14ac:dyDescent="0.3">
      <c r="A49" t="s">
        <v>97</v>
      </c>
    </row>
    <row r="50" spans="1:1" ht="22.5" customHeight="1" x14ac:dyDescent="0.3">
      <c r="A50" s="2" t="s">
        <v>114</v>
      </c>
    </row>
    <row r="51" spans="1:1" ht="22.5" customHeight="1" x14ac:dyDescent="0.3">
      <c r="A51" t="s">
        <v>115</v>
      </c>
    </row>
    <row r="52" spans="1:1" ht="22.5" customHeight="1" x14ac:dyDescent="0.3">
      <c r="A52" t="s">
        <v>116</v>
      </c>
    </row>
    <row r="53" spans="1:1" ht="22.5" customHeight="1" x14ac:dyDescent="0.3">
      <c r="A53" t="s">
        <v>117</v>
      </c>
    </row>
    <row r="54" spans="1:1" ht="22.5" customHeight="1" x14ac:dyDescent="0.3">
      <c r="A54" s="2" t="s">
        <v>118</v>
      </c>
    </row>
    <row r="55" spans="1:1" ht="22.5" customHeight="1" x14ac:dyDescent="0.3">
      <c r="A55" t="s">
        <v>119</v>
      </c>
    </row>
    <row r="56" spans="1:1" ht="22.5" customHeight="1" x14ac:dyDescent="0.3">
      <c r="A56" s="2" t="s">
        <v>120</v>
      </c>
    </row>
    <row r="57" spans="1:1" ht="22.5" customHeight="1" x14ac:dyDescent="0.3">
      <c r="A57" t="s">
        <v>121</v>
      </c>
    </row>
    <row r="58" spans="1:1" ht="22.5" customHeight="1" x14ac:dyDescent="0.3">
      <c r="A58" t="s">
        <v>122</v>
      </c>
    </row>
    <row r="59" spans="1:1" ht="22.5" customHeight="1" x14ac:dyDescent="0.3">
      <c r="A59" t="s">
        <v>123</v>
      </c>
    </row>
    <row r="60" spans="1:1" ht="22.5" customHeight="1" x14ac:dyDescent="0.3">
      <c r="A60" t="s">
        <v>124</v>
      </c>
    </row>
    <row r="61" spans="1:1" ht="22.5" customHeight="1" x14ac:dyDescent="0.3">
      <c r="A61" t="s">
        <v>125</v>
      </c>
    </row>
    <row r="62" spans="1:1" ht="22.5" customHeight="1" x14ac:dyDescent="0.3">
      <c r="A62" t="s">
        <v>126</v>
      </c>
    </row>
    <row r="63" spans="1:1" ht="22.5" customHeight="1" x14ac:dyDescent="0.3">
      <c r="A63" t="s">
        <v>127</v>
      </c>
    </row>
    <row r="64" spans="1:1" ht="22.5" customHeight="1" x14ac:dyDescent="0.3">
      <c r="A64" s="24" t="s">
        <v>128</v>
      </c>
    </row>
    <row r="65" spans="1:1" ht="22.5" customHeight="1" x14ac:dyDescent="0.3">
      <c r="A65" t="s">
        <v>129</v>
      </c>
    </row>
    <row r="66" spans="1:1" ht="22.5" customHeight="1" x14ac:dyDescent="0.3">
      <c r="A66" s="2" t="s">
        <v>130</v>
      </c>
    </row>
    <row r="67" spans="1:1" ht="22.5" customHeight="1" x14ac:dyDescent="0.3">
      <c r="A67" t="s">
        <v>131</v>
      </c>
    </row>
    <row r="68" spans="1:1" ht="22.5" customHeight="1" x14ac:dyDescent="0.3">
      <c r="A68" t="s">
        <v>132</v>
      </c>
    </row>
    <row r="69" spans="1:1" ht="22.5" customHeight="1" x14ac:dyDescent="0.3">
      <c r="A69" t="s">
        <v>133</v>
      </c>
    </row>
    <row r="70" spans="1:1" ht="22.5" customHeight="1" x14ac:dyDescent="0.3">
      <c r="A70" t="s">
        <v>134</v>
      </c>
    </row>
    <row r="71" spans="1:1" ht="22.5" customHeight="1" x14ac:dyDescent="0.3">
      <c r="A71" t="s">
        <v>135</v>
      </c>
    </row>
    <row r="72" spans="1:1" ht="22.5" customHeight="1" x14ac:dyDescent="0.3">
      <c r="A72" t="s">
        <v>136</v>
      </c>
    </row>
    <row r="73" spans="1:1" ht="22.5" customHeight="1" x14ac:dyDescent="0.3">
      <c r="A73" t="s">
        <v>137</v>
      </c>
    </row>
    <row r="74" spans="1:1" ht="22.5" customHeight="1" x14ac:dyDescent="0.3">
      <c r="A74" t="s">
        <v>138</v>
      </c>
    </row>
    <row r="75" spans="1:1" ht="22.5" customHeight="1" x14ac:dyDescent="0.3">
      <c r="A75" t="s">
        <v>139</v>
      </c>
    </row>
    <row r="76" spans="1:1" ht="22.5" customHeight="1" x14ac:dyDescent="0.3">
      <c r="A76" t="s">
        <v>140</v>
      </c>
    </row>
    <row r="77" spans="1:1" ht="22.5" customHeight="1" x14ac:dyDescent="0.3">
      <c r="A77" t="s">
        <v>141</v>
      </c>
    </row>
    <row r="78" spans="1:1" ht="22.5" customHeight="1" x14ac:dyDescent="0.3">
      <c r="A78" t="s">
        <v>142</v>
      </c>
    </row>
    <row r="79" spans="1:1" ht="22.5" customHeight="1" x14ac:dyDescent="0.3">
      <c r="A79" t="s">
        <v>143</v>
      </c>
    </row>
    <row r="80" spans="1:1" ht="22.5" customHeight="1" x14ac:dyDescent="0.3">
      <c r="A80" t="s">
        <v>144</v>
      </c>
    </row>
    <row r="81" spans="1:12" ht="22.5" customHeight="1" x14ac:dyDescent="0.3">
      <c r="A81" t="s">
        <v>145</v>
      </c>
    </row>
    <row r="82" spans="1:12" ht="22.5" customHeight="1" x14ac:dyDescent="0.3">
      <c r="A82" t="s">
        <v>146</v>
      </c>
    </row>
    <row r="83" spans="1:12" ht="22.5" customHeight="1" x14ac:dyDescent="0.3">
      <c r="A83" t="s">
        <v>147</v>
      </c>
    </row>
    <row r="84" spans="1:12" ht="22.5" customHeight="1" x14ac:dyDescent="0.3">
      <c r="A84" t="s">
        <v>148</v>
      </c>
    </row>
    <row r="85" spans="1:12" ht="22.5" customHeight="1" x14ac:dyDescent="0.3">
      <c r="A85" s="2" t="s">
        <v>149</v>
      </c>
    </row>
    <row r="86" spans="1:12" ht="16.5" customHeight="1" x14ac:dyDescent="0.3">
      <c r="A86" s="238" t="s">
        <v>150</v>
      </c>
      <c r="B86" s="238"/>
      <c r="C86" s="238"/>
      <c r="D86" s="238"/>
      <c r="E86" s="238"/>
      <c r="F86" s="238"/>
      <c r="G86" s="238"/>
      <c r="H86" s="238"/>
      <c r="I86" s="238"/>
      <c r="J86" s="238"/>
      <c r="K86" s="238"/>
      <c r="L86" s="238"/>
    </row>
    <row r="87" spans="1:12" ht="22.5" customHeight="1" x14ac:dyDescent="0.3">
      <c r="A87" s="238"/>
      <c r="B87" s="238"/>
      <c r="C87" s="238"/>
      <c r="D87" s="238"/>
      <c r="E87" s="238"/>
      <c r="F87" s="238"/>
      <c r="G87" s="238"/>
      <c r="H87" s="238"/>
      <c r="I87" s="238"/>
      <c r="J87" s="238"/>
      <c r="K87" s="238"/>
      <c r="L87" s="238"/>
    </row>
    <row r="88" spans="1:12" ht="22.5" customHeight="1" x14ac:dyDescent="0.3">
      <c r="A88" t="s">
        <v>151</v>
      </c>
    </row>
  </sheetData>
  <mergeCells count="1">
    <mergeCell ref="A86:L87"/>
  </mergeCells>
  <phoneticPr fontId="1" type="noConversion"/>
  <pageMargins left="0.7" right="0.7" top="0.75" bottom="0.75" header="0.3" footer="0.3"/>
  <pageSetup paperSize="9"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0"/>
  <sheetViews>
    <sheetView view="pageBreakPreview" zoomScale="70" zoomScaleNormal="70" zoomScaleSheetLayoutView="70" workbookViewId="0">
      <pane ySplit="5" topLeftCell="A6" activePane="bottomLeft" state="frozen"/>
      <selection activeCell="D1" sqref="D1"/>
      <selection pane="bottomLeft" activeCell="F33" sqref="F33"/>
    </sheetView>
  </sheetViews>
  <sheetFormatPr defaultRowHeight="13.5" x14ac:dyDescent="0.3"/>
  <cols>
    <col min="1" max="1" width="6.625" style="3" customWidth="1"/>
    <col min="2" max="2" width="6.75" style="3" customWidth="1"/>
    <col min="3" max="3" width="18.125" style="3" customWidth="1"/>
    <col min="4" max="4" width="8" style="14" customWidth="1"/>
    <col min="5" max="5" width="12.875" style="14" customWidth="1"/>
    <col min="6" max="6" width="7.875" style="14" customWidth="1"/>
    <col min="7" max="7" width="18" style="14" customWidth="1"/>
    <col min="8" max="8" width="9.875" style="3" customWidth="1"/>
    <col min="9" max="9" width="18.875" style="3" customWidth="1"/>
    <col min="10" max="10" width="21.75" style="14" customWidth="1"/>
    <col min="11" max="11" width="11.75" style="14" customWidth="1"/>
    <col min="12" max="12" width="10.25" style="9" customWidth="1"/>
    <col min="13" max="13" width="11.875" style="17" customWidth="1"/>
    <col min="14" max="15" width="15.25" style="17" customWidth="1"/>
    <col min="16" max="16" width="21.875" style="3" customWidth="1"/>
    <col min="17" max="17" width="6.5" style="3" customWidth="1"/>
    <col min="18" max="18" width="9" style="3"/>
    <col min="19" max="19" width="19.875" style="3" customWidth="1"/>
    <col min="20" max="20" width="5.75" style="3" customWidth="1"/>
    <col min="21" max="21" width="17" style="3" customWidth="1"/>
    <col min="22" max="22" width="20.875" style="3" customWidth="1"/>
    <col min="23" max="256" width="9" style="3"/>
    <col min="257" max="257" width="18.125" style="3" customWidth="1"/>
    <col min="258" max="258" width="8" style="3" customWidth="1"/>
    <col min="259" max="259" width="12.875" style="3" customWidth="1"/>
    <col min="260" max="260" width="9.125" style="3" customWidth="1"/>
    <col min="261" max="261" width="7.875" style="3" customWidth="1"/>
    <col min="262" max="262" width="11.625" style="3" customWidth="1"/>
    <col min="263" max="263" width="6.625" style="3" customWidth="1"/>
    <col min="264" max="264" width="11.875" style="3" customWidth="1"/>
    <col min="265" max="265" width="8.75" style="3" customWidth="1"/>
    <col min="266" max="266" width="7.125" style="3" customWidth="1"/>
    <col min="267" max="267" width="5" style="3" customWidth="1"/>
    <col min="268" max="268" width="7.5" style="3" customWidth="1"/>
    <col min="269" max="271" width="8.25" style="3" customWidth="1"/>
    <col min="272" max="272" width="5.75" style="3" customWidth="1"/>
    <col min="273" max="512" width="9" style="3"/>
    <col min="513" max="513" width="18.125" style="3" customWidth="1"/>
    <col min="514" max="514" width="8" style="3" customWidth="1"/>
    <col min="515" max="515" width="12.875" style="3" customWidth="1"/>
    <col min="516" max="516" width="9.125" style="3" customWidth="1"/>
    <col min="517" max="517" width="7.875" style="3" customWidth="1"/>
    <col min="518" max="518" width="11.625" style="3" customWidth="1"/>
    <col min="519" max="519" width="6.625" style="3" customWidth="1"/>
    <col min="520" max="520" width="11.875" style="3" customWidth="1"/>
    <col min="521" max="521" width="8.75" style="3" customWidth="1"/>
    <col min="522" max="522" width="7.125" style="3" customWidth="1"/>
    <col min="523" max="523" width="5" style="3" customWidth="1"/>
    <col min="524" max="524" width="7.5" style="3" customWidth="1"/>
    <col min="525" max="527" width="8.25" style="3" customWidth="1"/>
    <col min="528" max="528" width="5.75" style="3" customWidth="1"/>
    <col min="529" max="768" width="9" style="3"/>
    <col min="769" max="769" width="18.125" style="3" customWidth="1"/>
    <col min="770" max="770" width="8" style="3" customWidth="1"/>
    <col min="771" max="771" width="12.875" style="3" customWidth="1"/>
    <col min="772" max="772" width="9.125" style="3" customWidth="1"/>
    <col min="773" max="773" width="7.875" style="3" customWidth="1"/>
    <col min="774" max="774" width="11.625" style="3" customWidth="1"/>
    <col min="775" max="775" width="6.625" style="3" customWidth="1"/>
    <col min="776" max="776" width="11.875" style="3" customWidth="1"/>
    <col min="777" max="777" width="8.75" style="3" customWidth="1"/>
    <col min="778" max="778" width="7.125" style="3" customWidth="1"/>
    <col min="779" max="779" width="5" style="3" customWidth="1"/>
    <col min="780" max="780" width="7.5" style="3" customWidth="1"/>
    <col min="781" max="783" width="8.25" style="3" customWidth="1"/>
    <col min="784" max="784" width="5.75" style="3" customWidth="1"/>
    <col min="785" max="1024" width="9" style="3"/>
    <col min="1025" max="1025" width="18.125" style="3" customWidth="1"/>
    <col min="1026" max="1026" width="8" style="3" customWidth="1"/>
    <col min="1027" max="1027" width="12.875" style="3" customWidth="1"/>
    <col min="1028" max="1028" width="9.125" style="3" customWidth="1"/>
    <col min="1029" max="1029" width="7.875" style="3" customWidth="1"/>
    <col min="1030" max="1030" width="11.625" style="3" customWidth="1"/>
    <col min="1031" max="1031" width="6.625" style="3" customWidth="1"/>
    <col min="1032" max="1032" width="11.875" style="3" customWidth="1"/>
    <col min="1033" max="1033" width="8.75" style="3" customWidth="1"/>
    <col min="1034" max="1034" width="7.125" style="3" customWidth="1"/>
    <col min="1035" max="1035" width="5" style="3" customWidth="1"/>
    <col min="1036" max="1036" width="7.5" style="3" customWidth="1"/>
    <col min="1037" max="1039" width="8.25" style="3" customWidth="1"/>
    <col min="1040" max="1040" width="5.75" style="3" customWidth="1"/>
    <col min="1041" max="1280" width="9" style="3"/>
    <col min="1281" max="1281" width="18.125" style="3" customWidth="1"/>
    <col min="1282" max="1282" width="8" style="3" customWidth="1"/>
    <col min="1283" max="1283" width="12.875" style="3" customWidth="1"/>
    <col min="1284" max="1284" width="9.125" style="3" customWidth="1"/>
    <col min="1285" max="1285" width="7.875" style="3" customWidth="1"/>
    <col min="1286" max="1286" width="11.625" style="3" customWidth="1"/>
    <col min="1287" max="1287" width="6.625" style="3" customWidth="1"/>
    <col min="1288" max="1288" width="11.875" style="3" customWidth="1"/>
    <col min="1289" max="1289" width="8.75" style="3" customWidth="1"/>
    <col min="1290" max="1290" width="7.125" style="3" customWidth="1"/>
    <col min="1291" max="1291" width="5" style="3" customWidth="1"/>
    <col min="1292" max="1292" width="7.5" style="3" customWidth="1"/>
    <col min="1293" max="1295" width="8.25" style="3" customWidth="1"/>
    <col min="1296" max="1296" width="5.75" style="3" customWidth="1"/>
    <col min="1297" max="1536" width="9" style="3"/>
    <col min="1537" max="1537" width="18.125" style="3" customWidth="1"/>
    <col min="1538" max="1538" width="8" style="3" customWidth="1"/>
    <col min="1539" max="1539" width="12.875" style="3" customWidth="1"/>
    <col min="1540" max="1540" width="9.125" style="3" customWidth="1"/>
    <col min="1541" max="1541" width="7.875" style="3" customWidth="1"/>
    <col min="1542" max="1542" width="11.625" style="3" customWidth="1"/>
    <col min="1543" max="1543" width="6.625" style="3" customWidth="1"/>
    <col min="1544" max="1544" width="11.875" style="3" customWidth="1"/>
    <col min="1545" max="1545" width="8.75" style="3" customWidth="1"/>
    <col min="1546" max="1546" width="7.125" style="3" customWidth="1"/>
    <col min="1547" max="1547" width="5" style="3" customWidth="1"/>
    <col min="1548" max="1548" width="7.5" style="3" customWidth="1"/>
    <col min="1549" max="1551" width="8.25" style="3" customWidth="1"/>
    <col min="1552" max="1552" width="5.75" style="3" customWidth="1"/>
    <col min="1553" max="1792" width="9" style="3"/>
    <col min="1793" max="1793" width="18.125" style="3" customWidth="1"/>
    <col min="1794" max="1794" width="8" style="3" customWidth="1"/>
    <col min="1795" max="1795" width="12.875" style="3" customWidth="1"/>
    <col min="1796" max="1796" width="9.125" style="3" customWidth="1"/>
    <col min="1797" max="1797" width="7.875" style="3" customWidth="1"/>
    <col min="1798" max="1798" width="11.625" style="3" customWidth="1"/>
    <col min="1799" max="1799" width="6.625" style="3" customWidth="1"/>
    <col min="1800" max="1800" width="11.875" style="3" customWidth="1"/>
    <col min="1801" max="1801" width="8.75" style="3" customWidth="1"/>
    <col min="1802" max="1802" width="7.125" style="3" customWidth="1"/>
    <col min="1803" max="1803" width="5" style="3" customWidth="1"/>
    <col min="1804" max="1804" width="7.5" style="3" customWidth="1"/>
    <col min="1805" max="1807" width="8.25" style="3" customWidth="1"/>
    <col min="1808" max="1808" width="5.75" style="3" customWidth="1"/>
    <col min="1809" max="2048" width="9" style="3"/>
    <col min="2049" max="2049" width="18.125" style="3" customWidth="1"/>
    <col min="2050" max="2050" width="8" style="3" customWidth="1"/>
    <col min="2051" max="2051" width="12.875" style="3" customWidth="1"/>
    <col min="2052" max="2052" width="9.125" style="3" customWidth="1"/>
    <col min="2053" max="2053" width="7.875" style="3" customWidth="1"/>
    <col min="2054" max="2054" width="11.625" style="3" customWidth="1"/>
    <col min="2055" max="2055" width="6.625" style="3" customWidth="1"/>
    <col min="2056" max="2056" width="11.875" style="3" customWidth="1"/>
    <col min="2057" max="2057" width="8.75" style="3" customWidth="1"/>
    <col min="2058" max="2058" width="7.125" style="3" customWidth="1"/>
    <col min="2059" max="2059" width="5" style="3" customWidth="1"/>
    <col min="2060" max="2060" width="7.5" style="3" customWidth="1"/>
    <col min="2061" max="2063" width="8.25" style="3" customWidth="1"/>
    <col min="2064" max="2064" width="5.75" style="3" customWidth="1"/>
    <col min="2065" max="2304" width="9" style="3"/>
    <col min="2305" max="2305" width="18.125" style="3" customWidth="1"/>
    <col min="2306" max="2306" width="8" style="3" customWidth="1"/>
    <col min="2307" max="2307" width="12.875" style="3" customWidth="1"/>
    <col min="2308" max="2308" width="9.125" style="3" customWidth="1"/>
    <col min="2309" max="2309" width="7.875" style="3" customWidth="1"/>
    <col min="2310" max="2310" width="11.625" style="3" customWidth="1"/>
    <col min="2311" max="2311" width="6.625" style="3" customWidth="1"/>
    <col min="2312" max="2312" width="11.875" style="3" customWidth="1"/>
    <col min="2313" max="2313" width="8.75" style="3" customWidth="1"/>
    <col min="2314" max="2314" width="7.125" style="3" customWidth="1"/>
    <col min="2315" max="2315" width="5" style="3" customWidth="1"/>
    <col min="2316" max="2316" width="7.5" style="3" customWidth="1"/>
    <col min="2317" max="2319" width="8.25" style="3" customWidth="1"/>
    <col min="2320" max="2320" width="5.75" style="3" customWidth="1"/>
    <col min="2321" max="2560" width="9" style="3"/>
    <col min="2561" max="2561" width="18.125" style="3" customWidth="1"/>
    <col min="2562" max="2562" width="8" style="3" customWidth="1"/>
    <col min="2563" max="2563" width="12.875" style="3" customWidth="1"/>
    <col min="2564" max="2564" width="9.125" style="3" customWidth="1"/>
    <col min="2565" max="2565" width="7.875" style="3" customWidth="1"/>
    <col min="2566" max="2566" width="11.625" style="3" customWidth="1"/>
    <col min="2567" max="2567" width="6.625" style="3" customWidth="1"/>
    <col min="2568" max="2568" width="11.875" style="3" customWidth="1"/>
    <col min="2569" max="2569" width="8.75" style="3" customWidth="1"/>
    <col min="2570" max="2570" width="7.125" style="3" customWidth="1"/>
    <col min="2571" max="2571" width="5" style="3" customWidth="1"/>
    <col min="2572" max="2572" width="7.5" style="3" customWidth="1"/>
    <col min="2573" max="2575" width="8.25" style="3" customWidth="1"/>
    <col min="2576" max="2576" width="5.75" style="3" customWidth="1"/>
    <col min="2577" max="2816" width="9" style="3"/>
    <col min="2817" max="2817" width="18.125" style="3" customWidth="1"/>
    <col min="2818" max="2818" width="8" style="3" customWidth="1"/>
    <col min="2819" max="2819" width="12.875" style="3" customWidth="1"/>
    <col min="2820" max="2820" width="9.125" style="3" customWidth="1"/>
    <col min="2821" max="2821" width="7.875" style="3" customWidth="1"/>
    <col min="2822" max="2822" width="11.625" style="3" customWidth="1"/>
    <col min="2823" max="2823" width="6.625" style="3" customWidth="1"/>
    <col min="2824" max="2824" width="11.875" style="3" customWidth="1"/>
    <col min="2825" max="2825" width="8.75" style="3" customWidth="1"/>
    <col min="2826" max="2826" width="7.125" style="3" customWidth="1"/>
    <col min="2827" max="2827" width="5" style="3" customWidth="1"/>
    <col min="2828" max="2828" width="7.5" style="3" customWidth="1"/>
    <col min="2829" max="2831" width="8.25" style="3" customWidth="1"/>
    <col min="2832" max="2832" width="5.75" style="3" customWidth="1"/>
    <col min="2833" max="3072" width="9" style="3"/>
    <col min="3073" max="3073" width="18.125" style="3" customWidth="1"/>
    <col min="3074" max="3074" width="8" style="3" customWidth="1"/>
    <col min="3075" max="3075" width="12.875" style="3" customWidth="1"/>
    <col min="3076" max="3076" width="9.125" style="3" customWidth="1"/>
    <col min="3077" max="3077" width="7.875" style="3" customWidth="1"/>
    <col min="3078" max="3078" width="11.625" style="3" customWidth="1"/>
    <col min="3079" max="3079" width="6.625" style="3" customWidth="1"/>
    <col min="3080" max="3080" width="11.875" style="3" customWidth="1"/>
    <col min="3081" max="3081" width="8.75" style="3" customWidth="1"/>
    <col min="3082" max="3082" width="7.125" style="3" customWidth="1"/>
    <col min="3083" max="3083" width="5" style="3" customWidth="1"/>
    <col min="3084" max="3084" width="7.5" style="3" customWidth="1"/>
    <col min="3085" max="3087" width="8.25" style="3" customWidth="1"/>
    <col min="3088" max="3088" width="5.75" style="3" customWidth="1"/>
    <col min="3089" max="3328" width="9" style="3"/>
    <col min="3329" max="3329" width="18.125" style="3" customWidth="1"/>
    <col min="3330" max="3330" width="8" style="3" customWidth="1"/>
    <col min="3331" max="3331" width="12.875" style="3" customWidth="1"/>
    <col min="3332" max="3332" width="9.125" style="3" customWidth="1"/>
    <col min="3333" max="3333" width="7.875" style="3" customWidth="1"/>
    <col min="3334" max="3334" width="11.625" style="3" customWidth="1"/>
    <col min="3335" max="3335" width="6.625" style="3" customWidth="1"/>
    <col min="3336" max="3336" width="11.875" style="3" customWidth="1"/>
    <col min="3337" max="3337" width="8.75" style="3" customWidth="1"/>
    <col min="3338" max="3338" width="7.125" style="3" customWidth="1"/>
    <col min="3339" max="3339" width="5" style="3" customWidth="1"/>
    <col min="3340" max="3340" width="7.5" style="3" customWidth="1"/>
    <col min="3341" max="3343" width="8.25" style="3" customWidth="1"/>
    <col min="3344" max="3344" width="5.75" style="3" customWidth="1"/>
    <col min="3345" max="3584" width="9" style="3"/>
    <col min="3585" max="3585" width="18.125" style="3" customWidth="1"/>
    <col min="3586" max="3586" width="8" style="3" customWidth="1"/>
    <col min="3587" max="3587" width="12.875" style="3" customWidth="1"/>
    <col min="3588" max="3588" width="9.125" style="3" customWidth="1"/>
    <col min="3589" max="3589" width="7.875" style="3" customWidth="1"/>
    <col min="3590" max="3590" width="11.625" style="3" customWidth="1"/>
    <col min="3591" max="3591" width="6.625" style="3" customWidth="1"/>
    <col min="3592" max="3592" width="11.875" style="3" customWidth="1"/>
    <col min="3593" max="3593" width="8.75" style="3" customWidth="1"/>
    <col min="3594" max="3594" width="7.125" style="3" customWidth="1"/>
    <col min="3595" max="3595" width="5" style="3" customWidth="1"/>
    <col min="3596" max="3596" width="7.5" style="3" customWidth="1"/>
    <col min="3597" max="3599" width="8.25" style="3" customWidth="1"/>
    <col min="3600" max="3600" width="5.75" style="3" customWidth="1"/>
    <col min="3601" max="3840" width="9" style="3"/>
    <col min="3841" max="3841" width="18.125" style="3" customWidth="1"/>
    <col min="3842" max="3842" width="8" style="3" customWidth="1"/>
    <col min="3843" max="3843" width="12.875" style="3" customWidth="1"/>
    <col min="3844" max="3844" width="9.125" style="3" customWidth="1"/>
    <col min="3845" max="3845" width="7.875" style="3" customWidth="1"/>
    <col min="3846" max="3846" width="11.625" style="3" customWidth="1"/>
    <col min="3847" max="3847" width="6.625" style="3" customWidth="1"/>
    <col min="3848" max="3848" width="11.875" style="3" customWidth="1"/>
    <col min="3849" max="3849" width="8.75" style="3" customWidth="1"/>
    <col min="3850" max="3850" width="7.125" style="3" customWidth="1"/>
    <col min="3851" max="3851" width="5" style="3" customWidth="1"/>
    <col min="3852" max="3852" width="7.5" style="3" customWidth="1"/>
    <col min="3853" max="3855" width="8.25" style="3" customWidth="1"/>
    <col min="3856" max="3856" width="5.75" style="3" customWidth="1"/>
    <col min="3857" max="4096" width="9" style="3"/>
    <col min="4097" max="4097" width="18.125" style="3" customWidth="1"/>
    <col min="4098" max="4098" width="8" style="3" customWidth="1"/>
    <col min="4099" max="4099" width="12.875" style="3" customWidth="1"/>
    <col min="4100" max="4100" width="9.125" style="3" customWidth="1"/>
    <col min="4101" max="4101" width="7.875" style="3" customWidth="1"/>
    <col min="4102" max="4102" width="11.625" style="3" customWidth="1"/>
    <col min="4103" max="4103" width="6.625" style="3" customWidth="1"/>
    <col min="4104" max="4104" width="11.875" style="3" customWidth="1"/>
    <col min="4105" max="4105" width="8.75" style="3" customWidth="1"/>
    <col min="4106" max="4106" width="7.125" style="3" customWidth="1"/>
    <col min="4107" max="4107" width="5" style="3" customWidth="1"/>
    <col min="4108" max="4108" width="7.5" style="3" customWidth="1"/>
    <col min="4109" max="4111" width="8.25" style="3" customWidth="1"/>
    <col min="4112" max="4112" width="5.75" style="3" customWidth="1"/>
    <col min="4113" max="4352" width="9" style="3"/>
    <col min="4353" max="4353" width="18.125" style="3" customWidth="1"/>
    <col min="4354" max="4354" width="8" style="3" customWidth="1"/>
    <col min="4355" max="4355" width="12.875" style="3" customWidth="1"/>
    <col min="4356" max="4356" width="9.125" style="3" customWidth="1"/>
    <col min="4357" max="4357" width="7.875" style="3" customWidth="1"/>
    <col min="4358" max="4358" width="11.625" style="3" customWidth="1"/>
    <col min="4359" max="4359" width="6.625" style="3" customWidth="1"/>
    <col min="4360" max="4360" width="11.875" style="3" customWidth="1"/>
    <col min="4361" max="4361" width="8.75" style="3" customWidth="1"/>
    <col min="4362" max="4362" width="7.125" style="3" customWidth="1"/>
    <col min="4363" max="4363" width="5" style="3" customWidth="1"/>
    <col min="4364" max="4364" width="7.5" style="3" customWidth="1"/>
    <col min="4365" max="4367" width="8.25" style="3" customWidth="1"/>
    <col min="4368" max="4368" width="5.75" style="3" customWidth="1"/>
    <col min="4369" max="4608" width="9" style="3"/>
    <col min="4609" max="4609" width="18.125" style="3" customWidth="1"/>
    <col min="4610" max="4610" width="8" style="3" customWidth="1"/>
    <col min="4611" max="4611" width="12.875" style="3" customWidth="1"/>
    <col min="4612" max="4612" width="9.125" style="3" customWidth="1"/>
    <col min="4613" max="4613" width="7.875" style="3" customWidth="1"/>
    <col min="4614" max="4614" width="11.625" style="3" customWidth="1"/>
    <col min="4615" max="4615" width="6.625" style="3" customWidth="1"/>
    <col min="4616" max="4616" width="11.875" style="3" customWidth="1"/>
    <col min="4617" max="4617" width="8.75" style="3" customWidth="1"/>
    <col min="4618" max="4618" width="7.125" style="3" customWidth="1"/>
    <col min="4619" max="4619" width="5" style="3" customWidth="1"/>
    <col min="4620" max="4620" width="7.5" style="3" customWidth="1"/>
    <col min="4621" max="4623" width="8.25" style="3" customWidth="1"/>
    <col min="4624" max="4624" width="5.75" style="3" customWidth="1"/>
    <col min="4625" max="4864" width="9" style="3"/>
    <col min="4865" max="4865" width="18.125" style="3" customWidth="1"/>
    <col min="4866" max="4866" width="8" style="3" customWidth="1"/>
    <col min="4867" max="4867" width="12.875" style="3" customWidth="1"/>
    <col min="4868" max="4868" width="9.125" style="3" customWidth="1"/>
    <col min="4869" max="4869" width="7.875" style="3" customWidth="1"/>
    <col min="4870" max="4870" width="11.625" style="3" customWidth="1"/>
    <col min="4871" max="4871" width="6.625" style="3" customWidth="1"/>
    <col min="4872" max="4872" width="11.875" style="3" customWidth="1"/>
    <col min="4873" max="4873" width="8.75" style="3" customWidth="1"/>
    <col min="4874" max="4874" width="7.125" style="3" customWidth="1"/>
    <col min="4875" max="4875" width="5" style="3" customWidth="1"/>
    <col min="4876" max="4876" width="7.5" style="3" customWidth="1"/>
    <col min="4877" max="4879" width="8.25" style="3" customWidth="1"/>
    <col min="4880" max="4880" width="5.75" style="3" customWidth="1"/>
    <col min="4881" max="5120" width="9" style="3"/>
    <col min="5121" max="5121" width="18.125" style="3" customWidth="1"/>
    <col min="5122" max="5122" width="8" style="3" customWidth="1"/>
    <col min="5123" max="5123" width="12.875" style="3" customWidth="1"/>
    <col min="5124" max="5124" width="9.125" style="3" customWidth="1"/>
    <col min="5125" max="5125" width="7.875" style="3" customWidth="1"/>
    <col min="5126" max="5126" width="11.625" style="3" customWidth="1"/>
    <col min="5127" max="5127" width="6.625" style="3" customWidth="1"/>
    <col min="5128" max="5128" width="11.875" style="3" customWidth="1"/>
    <col min="5129" max="5129" width="8.75" style="3" customWidth="1"/>
    <col min="5130" max="5130" width="7.125" style="3" customWidth="1"/>
    <col min="5131" max="5131" width="5" style="3" customWidth="1"/>
    <col min="5132" max="5132" width="7.5" style="3" customWidth="1"/>
    <col min="5133" max="5135" width="8.25" style="3" customWidth="1"/>
    <col min="5136" max="5136" width="5.75" style="3" customWidth="1"/>
    <col min="5137" max="5376" width="9" style="3"/>
    <col min="5377" max="5377" width="18.125" style="3" customWidth="1"/>
    <col min="5378" max="5378" width="8" style="3" customWidth="1"/>
    <col min="5379" max="5379" width="12.875" style="3" customWidth="1"/>
    <col min="5380" max="5380" width="9.125" style="3" customWidth="1"/>
    <col min="5381" max="5381" width="7.875" style="3" customWidth="1"/>
    <col min="5382" max="5382" width="11.625" style="3" customWidth="1"/>
    <col min="5383" max="5383" width="6.625" style="3" customWidth="1"/>
    <col min="5384" max="5384" width="11.875" style="3" customWidth="1"/>
    <col min="5385" max="5385" width="8.75" style="3" customWidth="1"/>
    <col min="5386" max="5386" width="7.125" style="3" customWidth="1"/>
    <col min="5387" max="5387" width="5" style="3" customWidth="1"/>
    <col min="5388" max="5388" width="7.5" style="3" customWidth="1"/>
    <col min="5389" max="5391" width="8.25" style="3" customWidth="1"/>
    <col min="5392" max="5392" width="5.75" style="3" customWidth="1"/>
    <col min="5393" max="5632" width="9" style="3"/>
    <col min="5633" max="5633" width="18.125" style="3" customWidth="1"/>
    <col min="5634" max="5634" width="8" style="3" customWidth="1"/>
    <col min="5635" max="5635" width="12.875" style="3" customWidth="1"/>
    <col min="5636" max="5636" width="9.125" style="3" customWidth="1"/>
    <col min="5637" max="5637" width="7.875" style="3" customWidth="1"/>
    <col min="5638" max="5638" width="11.625" style="3" customWidth="1"/>
    <col min="5639" max="5639" width="6.625" style="3" customWidth="1"/>
    <col min="5640" max="5640" width="11.875" style="3" customWidth="1"/>
    <col min="5641" max="5641" width="8.75" style="3" customWidth="1"/>
    <col min="5642" max="5642" width="7.125" style="3" customWidth="1"/>
    <col min="5643" max="5643" width="5" style="3" customWidth="1"/>
    <col min="5644" max="5644" width="7.5" style="3" customWidth="1"/>
    <col min="5645" max="5647" width="8.25" style="3" customWidth="1"/>
    <col min="5648" max="5648" width="5.75" style="3" customWidth="1"/>
    <col min="5649" max="5888" width="9" style="3"/>
    <col min="5889" max="5889" width="18.125" style="3" customWidth="1"/>
    <col min="5890" max="5890" width="8" style="3" customWidth="1"/>
    <col min="5891" max="5891" width="12.875" style="3" customWidth="1"/>
    <col min="5892" max="5892" width="9.125" style="3" customWidth="1"/>
    <col min="5893" max="5893" width="7.875" style="3" customWidth="1"/>
    <col min="5894" max="5894" width="11.625" style="3" customWidth="1"/>
    <col min="5895" max="5895" width="6.625" style="3" customWidth="1"/>
    <col min="5896" max="5896" width="11.875" style="3" customWidth="1"/>
    <col min="5897" max="5897" width="8.75" style="3" customWidth="1"/>
    <col min="5898" max="5898" width="7.125" style="3" customWidth="1"/>
    <col min="5899" max="5899" width="5" style="3" customWidth="1"/>
    <col min="5900" max="5900" width="7.5" style="3" customWidth="1"/>
    <col min="5901" max="5903" width="8.25" style="3" customWidth="1"/>
    <col min="5904" max="5904" width="5.75" style="3" customWidth="1"/>
    <col min="5905" max="6144" width="9" style="3"/>
    <col min="6145" max="6145" width="18.125" style="3" customWidth="1"/>
    <col min="6146" max="6146" width="8" style="3" customWidth="1"/>
    <col min="6147" max="6147" width="12.875" style="3" customWidth="1"/>
    <col min="6148" max="6148" width="9.125" style="3" customWidth="1"/>
    <col min="6149" max="6149" width="7.875" style="3" customWidth="1"/>
    <col min="6150" max="6150" width="11.625" style="3" customWidth="1"/>
    <col min="6151" max="6151" width="6.625" style="3" customWidth="1"/>
    <col min="6152" max="6152" width="11.875" style="3" customWidth="1"/>
    <col min="6153" max="6153" width="8.75" style="3" customWidth="1"/>
    <col min="6154" max="6154" width="7.125" style="3" customWidth="1"/>
    <col min="6155" max="6155" width="5" style="3" customWidth="1"/>
    <col min="6156" max="6156" width="7.5" style="3" customWidth="1"/>
    <col min="6157" max="6159" width="8.25" style="3" customWidth="1"/>
    <col min="6160" max="6160" width="5.75" style="3" customWidth="1"/>
    <col min="6161" max="6400" width="9" style="3"/>
    <col min="6401" max="6401" width="18.125" style="3" customWidth="1"/>
    <col min="6402" max="6402" width="8" style="3" customWidth="1"/>
    <col min="6403" max="6403" width="12.875" style="3" customWidth="1"/>
    <col min="6404" max="6404" width="9.125" style="3" customWidth="1"/>
    <col min="6405" max="6405" width="7.875" style="3" customWidth="1"/>
    <col min="6406" max="6406" width="11.625" style="3" customWidth="1"/>
    <col min="6407" max="6407" width="6.625" style="3" customWidth="1"/>
    <col min="6408" max="6408" width="11.875" style="3" customWidth="1"/>
    <col min="6409" max="6409" width="8.75" style="3" customWidth="1"/>
    <col min="6410" max="6410" width="7.125" style="3" customWidth="1"/>
    <col min="6411" max="6411" width="5" style="3" customWidth="1"/>
    <col min="6412" max="6412" width="7.5" style="3" customWidth="1"/>
    <col min="6413" max="6415" width="8.25" style="3" customWidth="1"/>
    <col min="6416" max="6416" width="5.75" style="3" customWidth="1"/>
    <col min="6417" max="6656" width="9" style="3"/>
    <col min="6657" max="6657" width="18.125" style="3" customWidth="1"/>
    <col min="6658" max="6658" width="8" style="3" customWidth="1"/>
    <col min="6659" max="6659" width="12.875" style="3" customWidth="1"/>
    <col min="6660" max="6660" width="9.125" style="3" customWidth="1"/>
    <col min="6661" max="6661" width="7.875" style="3" customWidth="1"/>
    <col min="6662" max="6662" width="11.625" style="3" customWidth="1"/>
    <col min="6663" max="6663" width="6.625" style="3" customWidth="1"/>
    <col min="6664" max="6664" width="11.875" style="3" customWidth="1"/>
    <col min="6665" max="6665" width="8.75" style="3" customWidth="1"/>
    <col min="6666" max="6666" width="7.125" style="3" customWidth="1"/>
    <col min="6667" max="6667" width="5" style="3" customWidth="1"/>
    <col min="6668" max="6668" width="7.5" style="3" customWidth="1"/>
    <col min="6669" max="6671" width="8.25" style="3" customWidth="1"/>
    <col min="6672" max="6672" width="5.75" style="3" customWidth="1"/>
    <col min="6673" max="6912" width="9" style="3"/>
    <col min="6913" max="6913" width="18.125" style="3" customWidth="1"/>
    <col min="6914" max="6914" width="8" style="3" customWidth="1"/>
    <col min="6915" max="6915" width="12.875" style="3" customWidth="1"/>
    <col min="6916" max="6916" width="9.125" style="3" customWidth="1"/>
    <col min="6917" max="6917" width="7.875" style="3" customWidth="1"/>
    <col min="6918" max="6918" width="11.625" style="3" customWidth="1"/>
    <col min="6919" max="6919" width="6.625" style="3" customWidth="1"/>
    <col min="6920" max="6920" width="11.875" style="3" customWidth="1"/>
    <col min="6921" max="6921" width="8.75" style="3" customWidth="1"/>
    <col min="6922" max="6922" width="7.125" style="3" customWidth="1"/>
    <col min="6923" max="6923" width="5" style="3" customWidth="1"/>
    <col min="6924" max="6924" width="7.5" style="3" customWidth="1"/>
    <col min="6925" max="6927" width="8.25" style="3" customWidth="1"/>
    <col min="6928" max="6928" width="5.75" style="3" customWidth="1"/>
    <col min="6929" max="7168" width="9" style="3"/>
    <col min="7169" max="7169" width="18.125" style="3" customWidth="1"/>
    <col min="7170" max="7170" width="8" style="3" customWidth="1"/>
    <col min="7171" max="7171" width="12.875" style="3" customWidth="1"/>
    <col min="7172" max="7172" width="9.125" style="3" customWidth="1"/>
    <col min="7173" max="7173" width="7.875" style="3" customWidth="1"/>
    <col min="7174" max="7174" width="11.625" style="3" customWidth="1"/>
    <col min="7175" max="7175" width="6.625" style="3" customWidth="1"/>
    <col min="7176" max="7176" width="11.875" style="3" customWidth="1"/>
    <col min="7177" max="7177" width="8.75" style="3" customWidth="1"/>
    <col min="7178" max="7178" width="7.125" style="3" customWidth="1"/>
    <col min="7179" max="7179" width="5" style="3" customWidth="1"/>
    <col min="7180" max="7180" width="7.5" style="3" customWidth="1"/>
    <col min="7181" max="7183" width="8.25" style="3" customWidth="1"/>
    <col min="7184" max="7184" width="5.75" style="3" customWidth="1"/>
    <col min="7185" max="7424" width="9" style="3"/>
    <col min="7425" max="7425" width="18.125" style="3" customWidth="1"/>
    <col min="7426" max="7426" width="8" style="3" customWidth="1"/>
    <col min="7427" max="7427" width="12.875" style="3" customWidth="1"/>
    <col min="7428" max="7428" width="9.125" style="3" customWidth="1"/>
    <col min="7429" max="7429" width="7.875" style="3" customWidth="1"/>
    <col min="7430" max="7430" width="11.625" style="3" customWidth="1"/>
    <col min="7431" max="7431" width="6.625" style="3" customWidth="1"/>
    <col min="7432" max="7432" width="11.875" style="3" customWidth="1"/>
    <col min="7433" max="7433" width="8.75" style="3" customWidth="1"/>
    <col min="7434" max="7434" width="7.125" style="3" customWidth="1"/>
    <col min="7435" max="7435" width="5" style="3" customWidth="1"/>
    <col min="7436" max="7436" width="7.5" style="3" customWidth="1"/>
    <col min="7437" max="7439" width="8.25" style="3" customWidth="1"/>
    <col min="7440" max="7440" width="5.75" style="3" customWidth="1"/>
    <col min="7441" max="7680" width="9" style="3"/>
    <col min="7681" max="7681" width="18.125" style="3" customWidth="1"/>
    <col min="7682" max="7682" width="8" style="3" customWidth="1"/>
    <col min="7683" max="7683" width="12.875" style="3" customWidth="1"/>
    <col min="7684" max="7684" width="9.125" style="3" customWidth="1"/>
    <col min="7685" max="7685" width="7.875" style="3" customWidth="1"/>
    <col min="7686" max="7686" width="11.625" style="3" customWidth="1"/>
    <col min="7687" max="7687" width="6.625" style="3" customWidth="1"/>
    <col min="7688" max="7688" width="11.875" style="3" customWidth="1"/>
    <col min="7689" max="7689" width="8.75" style="3" customWidth="1"/>
    <col min="7690" max="7690" width="7.125" style="3" customWidth="1"/>
    <col min="7691" max="7691" width="5" style="3" customWidth="1"/>
    <col min="7692" max="7692" width="7.5" style="3" customWidth="1"/>
    <col min="7693" max="7695" width="8.25" style="3" customWidth="1"/>
    <col min="7696" max="7696" width="5.75" style="3" customWidth="1"/>
    <col min="7697" max="7936" width="9" style="3"/>
    <col min="7937" max="7937" width="18.125" style="3" customWidth="1"/>
    <col min="7938" max="7938" width="8" style="3" customWidth="1"/>
    <col min="7939" max="7939" width="12.875" style="3" customWidth="1"/>
    <col min="7940" max="7940" width="9.125" style="3" customWidth="1"/>
    <col min="7941" max="7941" width="7.875" style="3" customWidth="1"/>
    <col min="7942" max="7942" width="11.625" style="3" customWidth="1"/>
    <col min="7943" max="7943" width="6.625" style="3" customWidth="1"/>
    <col min="7944" max="7944" width="11.875" style="3" customWidth="1"/>
    <col min="7945" max="7945" width="8.75" style="3" customWidth="1"/>
    <col min="7946" max="7946" width="7.125" style="3" customWidth="1"/>
    <col min="7947" max="7947" width="5" style="3" customWidth="1"/>
    <col min="7948" max="7948" width="7.5" style="3" customWidth="1"/>
    <col min="7949" max="7951" width="8.25" style="3" customWidth="1"/>
    <col min="7952" max="7952" width="5.75" style="3" customWidth="1"/>
    <col min="7953" max="8192" width="9" style="3"/>
    <col min="8193" max="8193" width="18.125" style="3" customWidth="1"/>
    <col min="8194" max="8194" width="8" style="3" customWidth="1"/>
    <col min="8195" max="8195" width="12.875" style="3" customWidth="1"/>
    <col min="8196" max="8196" width="9.125" style="3" customWidth="1"/>
    <col min="8197" max="8197" width="7.875" style="3" customWidth="1"/>
    <col min="8198" max="8198" width="11.625" style="3" customWidth="1"/>
    <col min="8199" max="8199" width="6.625" style="3" customWidth="1"/>
    <col min="8200" max="8200" width="11.875" style="3" customWidth="1"/>
    <col min="8201" max="8201" width="8.75" style="3" customWidth="1"/>
    <col min="8202" max="8202" width="7.125" style="3" customWidth="1"/>
    <col min="8203" max="8203" width="5" style="3" customWidth="1"/>
    <col min="8204" max="8204" width="7.5" style="3" customWidth="1"/>
    <col min="8205" max="8207" width="8.25" style="3" customWidth="1"/>
    <col min="8208" max="8208" width="5.75" style="3" customWidth="1"/>
    <col min="8209" max="8448" width="9" style="3"/>
    <col min="8449" max="8449" width="18.125" style="3" customWidth="1"/>
    <col min="8450" max="8450" width="8" style="3" customWidth="1"/>
    <col min="8451" max="8451" width="12.875" style="3" customWidth="1"/>
    <col min="8452" max="8452" width="9.125" style="3" customWidth="1"/>
    <col min="8453" max="8453" width="7.875" style="3" customWidth="1"/>
    <col min="8454" max="8454" width="11.625" style="3" customWidth="1"/>
    <col min="8455" max="8455" width="6.625" style="3" customWidth="1"/>
    <col min="8456" max="8456" width="11.875" style="3" customWidth="1"/>
    <col min="8457" max="8457" width="8.75" style="3" customWidth="1"/>
    <col min="8458" max="8458" width="7.125" style="3" customWidth="1"/>
    <col min="8459" max="8459" width="5" style="3" customWidth="1"/>
    <col min="8460" max="8460" width="7.5" style="3" customWidth="1"/>
    <col min="8461" max="8463" width="8.25" style="3" customWidth="1"/>
    <col min="8464" max="8464" width="5.75" style="3" customWidth="1"/>
    <col min="8465" max="8704" width="9" style="3"/>
    <col min="8705" max="8705" width="18.125" style="3" customWidth="1"/>
    <col min="8706" max="8706" width="8" style="3" customWidth="1"/>
    <col min="8707" max="8707" width="12.875" style="3" customWidth="1"/>
    <col min="8708" max="8708" width="9.125" style="3" customWidth="1"/>
    <col min="8709" max="8709" width="7.875" style="3" customWidth="1"/>
    <col min="8710" max="8710" width="11.625" style="3" customWidth="1"/>
    <col min="8711" max="8711" width="6.625" style="3" customWidth="1"/>
    <col min="8712" max="8712" width="11.875" style="3" customWidth="1"/>
    <col min="8713" max="8713" width="8.75" style="3" customWidth="1"/>
    <col min="8714" max="8714" width="7.125" style="3" customWidth="1"/>
    <col min="8715" max="8715" width="5" style="3" customWidth="1"/>
    <col min="8716" max="8716" width="7.5" style="3" customWidth="1"/>
    <col min="8717" max="8719" width="8.25" style="3" customWidth="1"/>
    <col min="8720" max="8720" width="5.75" style="3" customWidth="1"/>
    <col min="8721" max="8960" width="9" style="3"/>
    <col min="8961" max="8961" width="18.125" style="3" customWidth="1"/>
    <col min="8962" max="8962" width="8" style="3" customWidth="1"/>
    <col min="8963" max="8963" width="12.875" style="3" customWidth="1"/>
    <col min="8964" max="8964" width="9.125" style="3" customWidth="1"/>
    <col min="8965" max="8965" width="7.875" style="3" customWidth="1"/>
    <col min="8966" max="8966" width="11.625" style="3" customWidth="1"/>
    <col min="8967" max="8967" width="6.625" style="3" customWidth="1"/>
    <col min="8968" max="8968" width="11.875" style="3" customWidth="1"/>
    <col min="8969" max="8969" width="8.75" style="3" customWidth="1"/>
    <col min="8970" max="8970" width="7.125" style="3" customWidth="1"/>
    <col min="8971" max="8971" width="5" style="3" customWidth="1"/>
    <col min="8972" max="8972" width="7.5" style="3" customWidth="1"/>
    <col min="8973" max="8975" width="8.25" style="3" customWidth="1"/>
    <col min="8976" max="8976" width="5.75" style="3" customWidth="1"/>
    <col min="8977" max="9216" width="9" style="3"/>
    <col min="9217" max="9217" width="18.125" style="3" customWidth="1"/>
    <col min="9218" max="9218" width="8" style="3" customWidth="1"/>
    <col min="9219" max="9219" width="12.875" style="3" customWidth="1"/>
    <col min="9220" max="9220" width="9.125" style="3" customWidth="1"/>
    <col min="9221" max="9221" width="7.875" style="3" customWidth="1"/>
    <col min="9222" max="9222" width="11.625" style="3" customWidth="1"/>
    <col min="9223" max="9223" width="6.625" style="3" customWidth="1"/>
    <col min="9224" max="9224" width="11.875" style="3" customWidth="1"/>
    <col min="9225" max="9225" width="8.75" style="3" customWidth="1"/>
    <col min="9226" max="9226" width="7.125" style="3" customWidth="1"/>
    <col min="9227" max="9227" width="5" style="3" customWidth="1"/>
    <col min="9228" max="9228" width="7.5" style="3" customWidth="1"/>
    <col min="9229" max="9231" width="8.25" style="3" customWidth="1"/>
    <col min="9232" max="9232" width="5.75" style="3" customWidth="1"/>
    <col min="9233" max="9472" width="9" style="3"/>
    <col min="9473" max="9473" width="18.125" style="3" customWidth="1"/>
    <col min="9474" max="9474" width="8" style="3" customWidth="1"/>
    <col min="9475" max="9475" width="12.875" style="3" customWidth="1"/>
    <col min="9476" max="9476" width="9.125" style="3" customWidth="1"/>
    <col min="9477" max="9477" width="7.875" style="3" customWidth="1"/>
    <col min="9478" max="9478" width="11.625" style="3" customWidth="1"/>
    <col min="9479" max="9479" width="6.625" style="3" customWidth="1"/>
    <col min="9480" max="9480" width="11.875" style="3" customWidth="1"/>
    <col min="9481" max="9481" width="8.75" style="3" customWidth="1"/>
    <col min="9482" max="9482" width="7.125" style="3" customWidth="1"/>
    <col min="9483" max="9483" width="5" style="3" customWidth="1"/>
    <col min="9484" max="9484" width="7.5" style="3" customWidth="1"/>
    <col min="9485" max="9487" width="8.25" style="3" customWidth="1"/>
    <col min="9488" max="9488" width="5.75" style="3" customWidth="1"/>
    <col min="9489" max="9728" width="9" style="3"/>
    <col min="9729" max="9729" width="18.125" style="3" customWidth="1"/>
    <col min="9730" max="9730" width="8" style="3" customWidth="1"/>
    <col min="9731" max="9731" width="12.875" style="3" customWidth="1"/>
    <col min="9732" max="9732" width="9.125" style="3" customWidth="1"/>
    <col min="9733" max="9733" width="7.875" style="3" customWidth="1"/>
    <col min="9734" max="9734" width="11.625" style="3" customWidth="1"/>
    <col min="9735" max="9735" width="6.625" style="3" customWidth="1"/>
    <col min="9736" max="9736" width="11.875" style="3" customWidth="1"/>
    <col min="9737" max="9737" width="8.75" style="3" customWidth="1"/>
    <col min="9738" max="9738" width="7.125" style="3" customWidth="1"/>
    <col min="9739" max="9739" width="5" style="3" customWidth="1"/>
    <col min="9740" max="9740" width="7.5" style="3" customWidth="1"/>
    <col min="9741" max="9743" width="8.25" style="3" customWidth="1"/>
    <col min="9744" max="9744" width="5.75" style="3" customWidth="1"/>
    <col min="9745" max="9984" width="9" style="3"/>
    <col min="9985" max="9985" width="18.125" style="3" customWidth="1"/>
    <col min="9986" max="9986" width="8" style="3" customWidth="1"/>
    <col min="9987" max="9987" width="12.875" style="3" customWidth="1"/>
    <col min="9988" max="9988" width="9.125" style="3" customWidth="1"/>
    <col min="9989" max="9989" width="7.875" style="3" customWidth="1"/>
    <col min="9990" max="9990" width="11.625" style="3" customWidth="1"/>
    <col min="9991" max="9991" width="6.625" style="3" customWidth="1"/>
    <col min="9992" max="9992" width="11.875" style="3" customWidth="1"/>
    <col min="9993" max="9993" width="8.75" style="3" customWidth="1"/>
    <col min="9994" max="9994" width="7.125" style="3" customWidth="1"/>
    <col min="9995" max="9995" width="5" style="3" customWidth="1"/>
    <col min="9996" max="9996" width="7.5" style="3" customWidth="1"/>
    <col min="9997" max="9999" width="8.25" style="3" customWidth="1"/>
    <col min="10000" max="10000" width="5.75" style="3" customWidth="1"/>
    <col min="10001" max="10240" width="9" style="3"/>
    <col min="10241" max="10241" width="18.125" style="3" customWidth="1"/>
    <col min="10242" max="10242" width="8" style="3" customWidth="1"/>
    <col min="10243" max="10243" width="12.875" style="3" customWidth="1"/>
    <col min="10244" max="10244" width="9.125" style="3" customWidth="1"/>
    <col min="10245" max="10245" width="7.875" style="3" customWidth="1"/>
    <col min="10246" max="10246" width="11.625" style="3" customWidth="1"/>
    <col min="10247" max="10247" width="6.625" style="3" customWidth="1"/>
    <col min="10248" max="10248" width="11.875" style="3" customWidth="1"/>
    <col min="10249" max="10249" width="8.75" style="3" customWidth="1"/>
    <col min="10250" max="10250" width="7.125" style="3" customWidth="1"/>
    <col min="10251" max="10251" width="5" style="3" customWidth="1"/>
    <col min="10252" max="10252" width="7.5" style="3" customWidth="1"/>
    <col min="10253" max="10255" width="8.25" style="3" customWidth="1"/>
    <col min="10256" max="10256" width="5.75" style="3" customWidth="1"/>
    <col min="10257" max="10496" width="9" style="3"/>
    <col min="10497" max="10497" width="18.125" style="3" customWidth="1"/>
    <col min="10498" max="10498" width="8" style="3" customWidth="1"/>
    <col min="10499" max="10499" width="12.875" style="3" customWidth="1"/>
    <col min="10500" max="10500" width="9.125" style="3" customWidth="1"/>
    <col min="10501" max="10501" width="7.875" style="3" customWidth="1"/>
    <col min="10502" max="10502" width="11.625" style="3" customWidth="1"/>
    <col min="10503" max="10503" width="6.625" style="3" customWidth="1"/>
    <col min="10504" max="10504" width="11.875" style="3" customWidth="1"/>
    <col min="10505" max="10505" width="8.75" style="3" customWidth="1"/>
    <col min="10506" max="10506" width="7.125" style="3" customWidth="1"/>
    <col min="10507" max="10507" width="5" style="3" customWidth="1"/>
    <col min="10508" max="10508" width="7.5" style="3" customWidth="1"/>
    <col min="10509" max="10511" width="8.25" style="3" customWidth="1"/>
    <col min="10512" max="10512" width="5.75" style="3" customWidth="1"/>
    <col min="10513" max="10752" width="9" style="3"/>
    <col min="10753" max="10753" width="18.125" style="3" customWidth="1"/>
    <col min="10754" max="10754" width="8" style="3" customWidth="1"/>
    <col min="10755" max="10755" width="12.875" style="3" customWidth="1"/>
    <col min="10756" max="10756" width="9.125" style="3" customWidth="1"/>
    <col min="10757" max="10757" width="7.875" style="3" customWidth="1"/>
    <col min="10758" max="10758" width="11.625" style="3" customWidth="1"/>
    <col min="10759" max="10759" width="6.625" style="3" customWidth="1"/>
    <col min="10760" max="10760" width="11.875" style="3" customWidth="1"/>
    <col min="10761" max="10761" width="8.75" style="3" customWidth="1"/>
    <col min="10762" max="10762" width="7.125" style="3" customWidth="1"/>
    <col min="10763" max="10763" width="5" style="3" customWidth="1"/>
    <col min="10764" max="10764" width="7.5" style="3" customWidth="1"/>
    <col min="10765" max="10767" width="8.25" style="3" customWidth="1"/>
    <col min="10768" max="10768" width="5.75" style="3" customWidth="1"/>
    <col min="10769" max="11008" width="9" style="3"/>
    <col min="11009" max="11009" width="18.125" style="3" customWidth="1"/>
    <col min="11010" max="11010" width="8" style="3" customWidth="1"/>
    <col min="11011" max="11011" width="12.875" style="3" customWidth="1"/>
    <col min="11012" max="11012" width="9.125" style="3" customWidth="1"/>
    <col min="11013" max="11013" width="7.875" style="3" customWidth="1"/>
    <col min="11014" max="11014" width="11.625" style="3" customWidth="1"/>
    <col min="11015" max="11015" width="6.625" style="3" customWidth="1"/>
    <col min="11016" max="11016" width="11.875" style="3" customWidth="1"/>
    <col min="11017" max="11017" width="8.75" style="3" customWidth="1"/>
    <col min="11018" max="11018" width="7.125" style="3" customWidth="1"/>
    <col min="11019" max="11019" width="5" style="3" customWidth="1"/>
    <col min="11020" max="11020" width="7.5" style="3" customWidth="1"/>
    <col min="11021" max="11023" width="8.25" style="3" customWidth="1"/>
    <col min="11024" max="11024" width="5.75" style="3" customWidth="1"/>
    <col min="11025" max="11264" width="9" style="3"/>
    <col min="11265" max="11265" width="18.125" style="3" customWidth="1"/>
    <col min="11266" max="11266" width="8" style="3" customWidth="1"/>
    <col min="11267" max="11267" width="12.875" style="3" customWidth="1"/>
    <col min="11268" max="11268" width="9.125" style="3" customWidth="1"/>
    <col min="11269" max="11269" width="7.875" style="3" customWidth="1"/>
    <col min="11270" max="11270" width="11.625" style="3" customWidth="1"/>
    <col min="11271" max="11271" width="6.625" style="3" customWidth="1"/>
    <col min="11272" max="11272" width="11.875" style="3" customWidth="1"/>
    <col min="11273" max="11273" width="8.75" style="3" customWidth="1"/>
    <col min="11274" max="11274" width="7.125" style="3" customWidth="1"/>
    <col min="11275" max="11275" width="5" style="3" customWidth="1"/>
    <col min="11276" max="11276" width="7.5" style="3" customWidth="1"/>
    <col min="11277" max="11279" width="8.25" style="3" customWidth="1"/>
    <col min="11280" max="11280" width="5.75" style="3" customWidth="1"/>
    <col min="11281" max="11520" width="9" style="3"/>
    <col min="11521" max="11521" width="18.125" style="3" customWidth="1"/>
    <col min="11522" max="11522" width="8" style="3" customWidth="1"/>
    <col min="11523" max="11523" width="12.875" style="3" customWidth="1"/>
    <col min="11524" max="11524" width="9.125" style="3" customWidth="1"/>
    <col min="11525" max="11525" width="7.875" style="3" customWidth="1"/>
    <col min="11526" max="11526" width="11.625" style="3" customWidth="1"/>
    <col min="11527" max="11527" width="6.625" style="3" customWidth="1"/>
    <col min="11528" max="11528" width="11.875" style="3" customWidth="1"/>
    <col min="11529" max="11529" width="8.75" style="3" customWidth="1"/>
    <col min="11530" max="11530" width="7.125" style="3" customWidth="1"/>
    <col min="11531" max="11531" width="5" style="3" customWidth="1"/>
    <col min="11532" max="11532" width="7.5" style="3" customWidth="1"/>
    <col min="11533" max="11535" width="8.25" style="3" customWidth="1"/>
    <col min="11536" max="11536" width="5.75" style="3" customWidth="1"/>
    <col min="11537" max="11776" width="9" style="3"/>
    <col min="11777" max="11777" width="18.125" style="3" customWidth="1"/>
    <col min="11778" max="11778" width="8" style="3" customWidth="1"/>
    <col min="11779" max="11779" width="12.875" style="3" customWidth="1"/>
    <col min="11780" max="11780" width="9.125" style="3" customWidth="1"/>
    <col min="11781" max="11781" width="7.875" style="3" customWidth="1"/>
    <col min="11782" max="11782" width="11.625" style="3" customWidth="1"/>
    <col min="11783" max="11783" width="6.625" style="3" customWidth="1"/>
    <col min="11784" max="11784" width="11.875" style="3" customWidth="1"/>
    <col min="11785" max="11785" width="8.75" style="3" customWidth="1"/>
    <col min="11786" max="11786" width="7.125" style="3" customWidth="1"/>
    <col min="11787" max="11787" width="5" style="3" customWidth="1"/>
    <col min="11788" max="11788" width="7.5" style="3" customWidth="1"/>
    <col min="11789" max="11791" width="8.25" style="3" customWidth="1"/>
    <col min="11792" max="11792" width="5.75" style="3" customWidth="1"/>
    <col min="11793" max="12032" width="9" style="3"/>
    <col min="12033" max="12033" width="18.125" style="3" customWidth="1"/>
    <col min="12034" max="12034" width="8" style="3" customWidth="1"/>
    <col min="12035" max="12035" width="12.875" style="3" customWidth="1"/>
    <col min="12036" max="12036" width="9.125" style="3" customWidth="1"/>
    <col min="12037" max="12037" width="7.875" style="3" customWidth="1"/>
    <col min="12038" max="12038" width="11.625" style="3" customWidth="1"/>
    <col min="12039" max="12039" width="6.625" style="3" customWidth="1"/>
    <col min="12040" max="12040" width="11.875" style="3" customWidth="1"/>
    <col min="12041" max="12041" width="8.75" style="3" customWidth="1"/>
    <col min="12042" max="12042" width="7.125" style="3" customWidth="1"/>
    <col min="12043" max="12043" width="5" style="3" customWidth="1"/>
    <col min="12044" max="12044" width="7.5" style="3" customWidth="1"/>
    <col min="12045" max="12047" width="8.25" style="3" customWidth="1"/>
    <col min="12048" max="12048" width="5.75" style="3" customWidth="1"/>
    <col min="12049" max="12288" width="9" style="3"/>
    <col min="12289" max="12289" width="18.125" style="3" customWidth="1"/>
    <col min="12290" max="12290" width="8" style="3" customWidth="1"/>
    <col min="12291" max="12291" width="12.875" style="3" customWidth="1"/>
    <col min="12292" max="12292" width="9.125" style="3" customWidth="1"/>
    <col min="12293" max="12293" width="7.875" style="3" customWidth="1"/>
    <col min="12294" max="12294" width="11.625" style="3" customWidth="1"/>
    <col min="12295" max="12295" width="6.625" style="3" customWidth="1"/>
    <col min="12296" max="12296" width="11.875" style="3" customWidth="1"/>
    <col min="12297" max="12297" width="8.75" style="3" customWidth="1"/>
    <col min="12298" max="12298" width="7.125" style="3" customWidth="1"/>
    <col min="12299" max="12299" width="5" style="3" customWidth="1"/>
    <col min="12300" max="12300" width="7.5" style="3" customWidth="1"/>
    <col min="12301" max="12303" width="8.25" style="3" customWidth="1"/>
    <col min="12304" max="12304" width="5.75" style="3" customWidth="1"/>
    <col min="12305" max="12544" width="9" style="3"/>
    <col min="12545" max="12545" width="18.125" style="3" customWidth="1"/>
    <col min="12546" max="12546" width="8" style="3" customWidth="1"/>
    <col min="12547" max="12547" width="12.875" style="3" customWidth="1"/>
    <col min="12548" max="12548" width="9.125" style="3" customWidth="1"/>
    <col min="12549" max="12549" width="7.875" style="3" customWidth="1"/>
    <col min="12550" max="12550" width="11.625" style="3" customWidth="1"/>
    <col min="12551" max="12551" width="6.625" style="3" customWidth="1"/>
    <col min="12552" max="12552" width="11.875" style="3" customWidth="1"/>
    <col min="12553" max="12553" width="8.75" style="3" customWidth="1"/>
    <col min="12554" max="12554" width="7.125" style="3" customWidth="1"/>
    <col min="12555" max="12555" width="5" style="3" customWidth="1"/>
    <col min="12556" max="12556" width="7.5" style="3" customWidth="1"/>
    <col min="12557" max="12559" width="8.25" style="3" customWidth="1"/>
    <col min="12560" max="12560" width="5.75" style="3" customWidth="1"/>
    <col min="12561" max="12800" width="9" style="3"/>
    <col min="12801" max="12801" width="18.125" style="3" customWidth="1"/>
    <col min="12802" max="12802" width="8" style="3" customWidth="1"/>
    <col min="12803" max="12803" width="12.875" style="3" customWidth="1"/>
    <col min="12804" max="12804" width="9.125" style="3" customWidth="1"/>
    <col min="12805" max="12805" width="7.875" style="3" customWidth="1"/>
    <col min="12806" max="12806" width="11.625" style="3" customWidth="1"/>
    <col min="12807" max="12807" width="6.625" style="3" customWidth="1"/>
    <col min="12808" max="12808" width="11.875" style="3" customWidth="1"/>
    <col min="12809" max="12809" width="8.75" style="3" customWidth="1"/>
    <col min="12810" max="12810" width="7.125" style="3" customWidth="1"/>
    <col min="12811" max="12811" width="5" style="3" customWidth="1"/>
    <col min="12812" max="12812" width="7.5" style="3" customWidth="1"/>
    <col min="12813" max="12815" width="8.25" style="3" customWidth="1"/>
    <col min="12816" max="12816" width="5.75" style="3" customWidth="1"/>
    <col min="12817" max="13056" width="9" style="3"/>
    <col min="13057" max="13057" width="18.125" style="3" customWidth="1"/>
    <col min="13058" max="13058" width="8" style="3" customWidth="1"/>
    <col min="13059" max="13059" width="12.875" style="3" customWidth="1"/>
    <col min="13060" max="13060" width="9.125" style="3" customWidth="1"/>
    <col min="13061" max="13061" width="7.875" style="3" customWidth="1"/>
    <col min="13062" max="13062" width="11.625" style="3" customWidth="1"/>
    <col min="13063" max="13063" width="6.625" style="3" customWidth="1"/>
    <col min="13064" max="13064" width="11.875" style="3" customWidth="1"/>
    <col min="13065" max="13065" width="8.75" style="3" customWidth="1"/>
    <col min="13066" max="13066" width="7.125" style="3" customWidth="1"/>
    <col min="13067" max="13067" width="5" style="3" customWidth="1"/>
    <col min="13068" max="13068" width="7.5" style="3" customWidth="1"/>
    <col min="13069" max="13071" width="8.25" style="3" customWidth="1"/>
    <col min="13072" max="13072" width="5.75" style="3" customWidth="1"/>
    <col min="13073" max="13312" width="9" style="3"/>
    <col min="13313" max="13313" width="18.125" style="3" customWidth="1"/>
    <col min="13314" max="13314" width="8" style="3" customWidth="1"/>
    <col min="13315" max="13315" width="12.875" style="3" customWidth="1"/>
    <col min="13316" max="13316" width="9.125" style="3" customWidth="1"/>
    <col min="13317" max="13317" width="7.875" style="3" customWidth="1"/>
    <col min="13318" max="13318" width="11.625" style="3" customWidth="1"/>
    <col min="13319" max="13319" width="6.625" style="3" customWidth="1"/>
    <col min="13320" max="13320" width="11.875" style="3" customWidth="1"/>
    <col min="13321" max="13321" width="8.75" style="3" customWidth="1"/>
    <col min="13322" max="13322" width="7.125" style="3" customWidth="1"/>
    <col min="13323" max="13323" width="5" style="3" customWidth="1"/>
    <col min="13324" max="13324" width="7.5" style="3" customWidth="1"/>
    <col min="13325" max="13327" width="8.25" style="3" customWidth="1"/>
    <col min="13328" max="13328" width="5.75" style="3" customWidth="1"/>
    <col min="13329" max="13568" width="9" style="3"/>
    <col min="13569" max="13569" width="18.125" style="3" customWidth="1"/>
    <col min="13570" max="13570" width="8" style="3" customWidth="1"/>
    <col min="13571" max="13571" width="12.875" style="3" customWidth="1"/>
    <col min="13572" max="13572" width="9.125" style="3" customWidth="1"/>
    <col min="13573" max="13573" width="7.875" style="3" customWidth="1"/>
    <col min="13574" max="13574" width="11.625" style="3" customWidth="1"/>
    <col min="13575" max="13575" width="6.625" style="3" customWidth="1"/>
    <col min="13576" max="13576" width="11.875" style="3" customWidth="1"/>
    <col min="13577" max="13577" width="8.75" style="3" customWidth="1"/>
    <col min="13578" max="13578" width="7.125" style="3" customWidth="1"/>
    <col min="13579" max="13579" width="5" style="3" customWidth="1"/>
    <col min="13580" max="13580" width="7.5" style="3" customWidth="1"/>
    <col min="13581" max="13583" width="8.25" style="3" customWidth="1"/>
    <col min="13584" max="13584" width="5.75" style="3" customWidth="1"/>
    <col min="13585" max="13824" width="9" style="3"/>
    <col min="13825" max="13825" width="18.125" style="3" customWidth="1"/>
    <col min="13826" max="13826" width="8" style="3" customWidth="1"/>
    <col min="13827" max="13827" width="12.875" style="3" customWidth="1"/>
    <col min="13828" max="13828" width="9.125" style="3" customWidth="1"/>
    <col min="13829" max="13829" width="7.875" style="3" customWidth="1"/>
    <col min="13830" max="13830" width="11.625" style="3" customWidth="1"/>
    <col min="13831" max="13831" width="6.625" style="3" customWidth="1"/>
    <col min="13832" max="13832" width="11.875" style="3" customWidth="1"/>
    <col min="13833" max="13833" width="8.75" style="3" customWidth="1"/>
    <col min="13834" max="13834" width="7.125" style="3" customWidth="1"/>
    <col min="13835" max="13835" width="5" style="3" customWidth="1"/>
    <col min="13836" max="13836" width="7.5" style="3" customWidth="1"/>
    <col min="13837" max="13839" width="8.25" style="3" customWidth="1"/>
    <col min="13840" max="13840" width="5.75" style="3" customWidth="1"/>
    <col min="13841" max="14080" width="9" style="3"/>
    <col min="14081" max="14081" width="18.125" style="3" customWidth="1"/>
    <col min="14082" max="14082" width="8" style="3" customWidth="1"/>
    <col min="14083" max="14083" width="12.875" style="3" customWidth="1"/>
    <col min="14084" max="14084" width="9.125" style="3" customWidth="1"/>
    <col min="14085" max="14085" width="7.875" style="3" customWidth="1"/>
    <col min="14086" max="14086" width="11.625" style="3" customWidth="1"/>
    <col min="14087" max="14087" width="6.625" style="3" customWidth="1"/>
    <col min="14088" max="14088" width="11.875" style="3" customWidth="1"/>
    <col min="14089" max="14089" width="8.75" style="3" customWidth="1"/>
    <col min="14090" max="14090" width="7.125" style="3" customWidth="1"/>
    <col min="14091" max="14091" width="5" style="3" customWidth="1"/>
    <col min="14092" max="14092" width="7.5" style="3" customWidth="1"/>
    <col min="14093" max="14095" width="8.25" style="3" customWidth="1"/>
    <col min="14096" max="14096" width="5.75" style="3" customWidth="1"/>
    <col min="14097" max="14336" width="9" style="3"/>
    <col min="14337" max="14337" width="18.125" style="3" customWidth="1"/>
    <col min="14338" max="14338" width="8" style="3" customWidth="1"/>
    <col min="14339" max="14339" width="12.875" style="3" customWidth="1"/>
    <col min="14340" max="14340" width="9.125" style="3" customWidth="1"/>
    <col min="14341" max="14341" width="7.875" style="3" customWidth="1"/>
    <col min="14342" max="14342" width="11.625" style="3" customWidth="1"/>
    <col min="14343" max="14343" width="6.625" style="3" customWidth="1"/>
    <col min="14344" max="14344" width="11.875" style="3" customWidth="1"/>
    <col min="14345" max="14345" width="8.75" style="3" customWidth="1"/>
    <col min="14346" max="14346" width="7.125" style="3" customWidth="1"/>
    <col min="14347" max="14347" width="5" style="3" customWidth="1"/>
    <col min="14348" max="14348" width="7.5" style="3" customWidth="1"/>
    <col min="14349" max="14351" width="8.25" style="3" customWidth="1"/>
    <col min="14352" max="14352" width="5.75" style="3" customWidth="1"/>
    <col min="14353" max="14592" width="9" style="3"/>
    <col min="14593" max="14593" width="18.125" style="3" customWidth="1"/>
    <col min="14594" max="14594" width="8" style="3" customWidth="1"/>
    <col min="14595" max="14595" width="12.875" style="3" customWidth="1"/>
    <col min="14596" max="14596" width="9.125" style="3" customWidth="1"/>
    <col min="14597" max="14597" width="7.875" style="3" customWidth="1"/>
    <col min="14598" max="14598" width="11.625" style="3" customWidth="1"/>
    <col min="14599" max="14599" width="6.625" style="3" customWidth="1"/>
    <col min="14600" max="14600" width="11.875" style="3" customWidth="1"/>
    <col min="14601" max="14601" width="8.75" style="3" customWidth="1"/>
    <col min="14602" max="14602" width="7.125" style="3" customWidth="1"/>
    <col min="14603" max="14603" width="5" style="3" customWidth="1"/>
    <col min="14604" max="14604" width="7.5" style="3" customWidth="1"/>
    <col min="14605" max="14607" width="8.25" style="3" customWidth="1"/>
    <col min="14608" max="14608" width="5.75" style="3" customWidth="1"/>
    <col min="14609" max="14848" width="9" style="3"/>
    <col min="14849" max="14849" width="18.125" style="3" customWidth="1"/>
    <col min="14850" max="14850" width="8" style="3" customWidth="1"/>
    <col min="14851" max="14851" width="12.875" style="3" customWidth="1"/>
    <col min="14852" max="14852" width="9.125" style="3" customWidth="1"/>
    <col min="14853" max="14853" width="7.875" style="3" customWidth="1"/>
    <col min="14854" max="14854" width="11.625" style="3" customWidth="1"/>
    <col min="14855" max="14855" width="6.625" style="3" customWidth="1"/>
    <col min="14856" max="14856" width="11.875" style="3" customWidth="1"/>
    <col min="14857" max="14857" width="8.75" style="3" customWidth="1"/>
    <col min="14858" max="14858" width="7.125" style="3" customWidth="1"/>
    <col min="14859" max="14859" width="5" style="3" customWidth="1"/>
    <col min="14860" max="14860" width="7.5" style="3" customWidth="1"/>
    <col min="14861" max="14863" width="8.25" style="3" customWidth="1"/>
    <col min="14864" max="14864" width="5.75" style="3" customWidth="1"/>
    <col min="14865" max="15104" width="9" style="3"/>
    <col min="15105" max="15105" width="18.125" style="3" customWidth="1"/>
    <col min="15106" max="15106" width="8" style="3" customWidth="1"/>
    <col min="15107" max="15107" width="12.875" style="3" customWidth="1"/>
    <col min="15108" max="15108" width="9.125" style="3" customWidth="1"/>
    <col min="15109" max="15109" width="7.875" style="3" customWidth="1"/>
    <col min="15110" max="15110" width="11.625" style="3" customWidth="1"/>
    <col min="15111" max="15111" width="6.625" style="3" customWidth="1"/>
    <col min="15112" max="15112" width="11.875" style="3" customWidth="1"/>
    <col min="15113" max="15113" width="8.75" style="3" customWidth="1"/>
    <col min="15114" max="15114" width="7.125" style="3" customWidth="1"/>
    <col min="15115" max="15115" width="5" style="3" customWidth="1"/>
    <col min="15116" max="15116" width="7.5" style="3" customWidth="1"/>
    <col min="15117" max="15119" width="8.25" style="3" customWidth="1"/>
    <col min="15120" max="15120" width="5.75" style="3" customWidth="1"/>
    <col min="15121" max="15360" width="9" style="3"/>
    <col min="15361" max="15361" width="18.125" style="3" customWidth="1"/>
    <col min="15362" max="15362" width="8" style="3" customWidth="1"/>
    <col min="15363" max="15363" width="12.875" style="3" customWidth="1"/>
    <col min="15364" max="15364" width="9.125" style="3" customWidth="1"/>
    <col min="15365" max="15365" width="7.875" style="3" customWidth="1"/>
    <col min="15366" max="15366" width="11.625" style="3" customWidth="1"/>
    <col min="15367" max="15367" width="6.625" style="3" customWidth="1"/>
    <col min="15368" max="15368" width="11.875" style="3" customWidth="1"/>
    <col min="15369" max="15369" width="8.75" style="3" customWidth="1"/>
    <col min="15370" max="15370" width="7.125" style="3" customWidth="1"/>
    <col min="15371" max="15371" width="5" style="3" customWidth="1"/>
    <col min="15372" max="15372" width="7.5" style="3" customWidth="1"/>
    <col min="15373" max="15375" width="8.25" style="3" customWidth="1"/>
    <col min="15376" max="15376" width="5.75" style="3" customWidth="1"/>
    <col min="15377" max="15616" width="9" style="3"/>
    <col min="15617" max="15617" width="18.125" style="3" customWidth="1"/>
    <col min="15618" max="15618" width="8" style="3" customWidth="1"/>
    <col min="15619" max="15619" width="12.875" style="3" customWidth="1"/>
    <col min="15620" max="15620" width="9.125" style="3" customWidth="1"/>
    <col min="15621" max="15621" width="7.875" style="3" customWidth="1"/>
    <col min="15622" max="15622" width="11.625" style="3" customWidth="1"/>
    <col min="15623" max="15623" width="6.625" style="3" customWidth="1"/>
    <col min="15624" max="15624" width="11.875" style="3" customWidth="1"/>
    <col min="15625" max="15625" width="8.75" style="3" customWidth="1"/>
    <col min="15626" max="15626" width="7.125" style="3" customWidth="1"/>
    <col min="15627" max="15627" width="5" style="3" customWidth="1"/>
    <col min="15628" max="15628" width="7.5" style="3" customWidth="1"/>
    <col min="15629" max="15631" width="8.25" style="3" customWidth="1"/>
    <col min="15632" max="15632" width="5.75" style="3" customWidth="1"/>
    <col min="15633" max="15872" width="9" style="3"/>
    <col min="15873" max="15873" width="18.125" style="3" customWidth="1"/>
    <col min="15874" max="15874" width="8" style="3" customWidth="1"/>
    <col min="15875" max="15875" width="12.875" style="3" customWidth="1"/>
    <col min="15876" max="15876" width="9.125" style="3" customWidth="1"/>
    <col min="15877" max="15877" width="7.875" style="3" customWidth="1"/>
    <col min="15878" max="15878" width="11.625" style="3" customWidth="1"/>
    <col min="15879" max="15879" width="6.625" style="3" customWidth="1"/>
    <col min="15880" max="15880" width="11.875" style="3" customWidth="1"/>
    <col min="15881" max="15881" width="8.75" style="3" customWidth="1"/>
    <col min="15882" max="15882" width="7.125" style="3" customWidth="1"/>
    <col min="15883" max="15883" width="5" style="3" customWidth="1"/>
    <col min="15884" max="15884" width="7.5" style="3" customWidth="1"/>
    <col min="15885" max="15887" width="8.25" style="3" customWidth="1"/>
    <col min="15888" max="15888" width="5.75" style="3" customWidth="1"/>
    <col min="15889" max="16128" width="9" style="3"/>
    <col min="16129" max="16129" width="18.125" style="3" customWidth="1"/>
    <col min="16130" max="16130" width="8" style="3" customWidth="1"/>
    <col min="16131" max="16131" width="12.875" style="3" customWidth="1"/>
    <col min="16132" max="16132" width="9.125" style="3" customWidth="1"/>
    <col min="16133" max="16133" width="7.875" style="3" customWidth="1"/>
    <col min="16134" max="16134" width="11.625" style="3" customWidth="1"/>
    <col min="16135" max="16135" width="6.625" style="3" customWidth="1"/>
    <col min="16136" max="16136" width="11.875" style="3" customWidth="1"/>
    <col min="16137" max="16137" width="8.75" style="3" customWidth="1"/>
    <col min="16138" max="16138" width="7.125" style="3" customWidth="1"/>
    <col min="16139" max="16139" width="5" style="3" customWidth="1"/>
    <col min="16140" max="16140" width="7.5" style="3" customWidth="1"/>
    <col min="16141" max="16143" width="8.25" style="3" customWidth="1"/>
    <col min="16144" max="16144" width="5.75" style="3" customWidth="1"/>
    <col min="16145" max="16384" width="9" style="3"/>
  </cols>
  <sheetData>
    <row r="1" spans="1:22" ht="41.25" customHeight="1" x14ac:dyDescent="0.3">
      <c r="A1" s="239" t="s">
        <v>428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</row>
    <row r="2" spans="1:22" s="4" customFormat="1" ht="20.100000000000001" customHeight="1" thickBot="1" x14ac:dyDescent="0.35">
      <c r="A2" s="251"/>
      <c r="B2" s="252"/>
      <c r="C2" s="252"/>
      <c r="D2" s="252"/>
      <c r="E2" s="252"/>
      <c r="F2" s="252"/>
      <c r="G2" s="252"/>
      <c r="H2" s="22"/>
      <c r="I2" s="22"/>
      <c r="J2" s="22"/>
      <c r="K2" s="22"/>
      <c r="L2" s="22"/>
      <c r="M2" s="22"/>
      <c r="N2" s="250" t="s">
        <v>65</v>
      </c>
      <c r="O2" s="250"/>
      <c r="P2" s="250"/>
    </row>
    <row r="3" spans="1:22" s="10" customFormat="1" ht="22.5" customHeight="1" x14ac:dyDescent="0.3">
      <c r="A3" s="240" t="s">
        <v>53</v>
      </c>
      <c r="B3" s="242" t="s">
        <v>8</v>
      </c>
      <c r="C3" s="242" t="s">
        <v>35</v>
      </c>
      <c r="D3" s="242" t="s">
        <v>51</v>
      </c>
      <c r="E3" s="242"/>
      <c r="F3" s="242"/>
      <c r="G3" s="242"/>
      <c r="H3" s="243" t="s">
        <v>206</v>
      </c>
      <c r="I3" s="243" t="s">
        <v>486</v>
      </c>
      <c r="J3" s="243" t="s">
        <v>61</v>
      </c>
      <c r="K3" s="242" t="s">
        <v>38</v>
      </c>
      <c r="L3" s="245" t="s">
        <v>2</v>
      </c>
      <c r="M3" s="247" t="s">
        <v>39</v>
      </c>
      <c r="N3" s="247"/>
      <c r="O3" s="247"/>
      <c r="P3" s="248" t="s">
        <v>3</v>
      </c>
      <c r="R3" s="262" t="s">
        <v>66</v>
      </c>
      <c r="S3" s="263"/>
      <c r="T3" s="263"/>
      <c r="U3" s="263"/>
      <c r="V3" s="264"/>
    </row>
    <row r="4" spans="1:22" s="10" customFormat="1" ht="22.5" customHeight="1" thickBot="1" x14ac:dyDescent="0.35">
      <c r="A4" s="241"/>
      <c r="B4" s="244"/>
      <c r="C4" s="244"/>
      <c r="D4" s="244" t="s">
        <v>40</v>
      </c>
      <c r="E4" s="244"/>
      <c r="F4" s="179" t="s">
        <v>41</v>
      </c>
      <c r="G4" s="179" t="s">
        <v>42</v>
      </c>
      <c r="H4" s="244"/>
      <c r="I4" s="268"/>
      <c r="J4" s="244"/>
      <c r="K4" s="244"/>
      <c r="L4" s="246"/>
      <c r="M4" s="181" t="s">
        <v>43</v>
      </c>
      <c r="N4" s="181" t="s">
        <v>423</v>
      </c>
      <c r="O4" s="181" t="s">
        <v>424</v>
      </c>
      <c r="P4" s="249"/>
      <c r="R4" s="265"/>
      <c r="S4" s="266"/>
      <c r="T4" s="266"/>
      <c r="U4" s="266"/>
      <c r="V4" s="267"/>
    </row>
    <row r="5" spans="1:22" s="10" customFormat="1" ht="22.5" customHeight="1" thickTop="1" x14ac:dyDescent="0.3">
      <c r="A5" s="116" t="s">
        <v>0</v>
      </c>
      <c r="B5" s="117"/>
      <c r="C5" s="117"/>
      <c r="D5" s="117"/>
      <c r="E5" s="69">
        <f>SUBTOTAL(3,E6:E14)</f>
        <v>3</v>
      </c>
      <c r="F5" s="70">
        <f>SUBTOTAL(3,F6:F14)</f>
        <v>3</v>
      </c>
      <c r="G5" s="117"/>
      <c r="H5" s="117"/>
      <c r="I5" s="117"/>
      <c r="J5" s="69">
        <f>SUBTOTAL(3,J6:J14)</f>
        <v>3</v>
      </c>
      <c r="K5" s="90">
        <f>SUBTOTAL(9,K6:K14)</f>
        <v>4</v>
      </c>
      <c r="L5" s="163"/>
      <c r="M5" s="19">
        <f>SUBTOTAL(9,M6:M14)</f>
        <v>16700000</v>
      </c>
      <c r="N5" s="19">
        <f>SUBTOTAL(9,N6:N14)</f>
        <v>8350000</v>
      </c>
      <c r="O5" s="19">
        <f>SUBTOTAL(9,O6:O14)</f>
        <v>8350000</v>
      </c>
      <c r="P5" s="121"/>
      <c r="R5" s="101" t="s">
        <v>9</v>
      </c>
      <c r="S5" s="20" t="s">
        <v>67</v>
      </c>
      <c r="T5" s="20" t="s">
        <v>68</v>
      </c>
      <c r="U5" s="20" t="s">
        <v>63</v>
      </c>
      <c r="V5" s="102" t="s">
        <v>64</v>
      </c>
    </row>
    <row r="6" spans="1:22" s="12" customFormat="1" ht="22.5" customHeight="1" x14ac:dyDescent="0.3">
      <c r="A6" s="122">
        <v>1</v>
      </c>
      <c r="B6" s="36" t="s">
        <v>5</v>
      </c>
      <c r="C6" s="36" t="s">
        <v>57</v>
      </c>
      <c r="D6" s="36" t="s">
        <v>45</v>
      </c>
      <c r="E6" s="36" t="s">
        <v>46</v>
      </c>
      <c r="F6" s="36" t="s">
        <v>47</v>
      </c>
      <c r="G6" s="36" t="s">
        <v>48</v>
      </c>
      <c r="H6" s="36" t="s">
        <v>156</v>
      </c>
      <c r="I6" s="196">
        <v>1332</v>
      </c>
      <c r="J6" s="36" t="s">
        <v>225</v>
      </c>
      <c r="K6" s="197">
        <v>1</v>
      </c>
      <c r="L6" s="166">
        <v>5000000</v>
      </c>
      <c r="M6" s="37">
        <f t="shared" ref="M6:M25" si="0">K6*L6</f>
        <v>5000000</v>
      </c>
      <c r="N6" s="37">
        <f>M6/2</f>
        <v>2500000</v>
      </c>
      <c r="O6" s="37">
        <f>M6/2</f>
        <v>2500000</v>
      </c>
      <c r="P6" s="125" t="s">
        <v>49</v>
      </c>
      <c r="R6" s="101" t="s">
        <v>32</v>
      </c>
      <c r="S6" s="20" t="s">
        <v>15</v>
      </c>
      <c r="T6" s="20" t="s">
        <v>18</v>
      </c>
      <c r="U6" s="21">
        <v>5000000</v>
      </c>
      <c r="V6" s="102" t="s">
        <v>19</v>
      </c>
    </row>
    <row r="7" spans="1:22" s="12" customFormat="1" ht="22.5" customHeight="1" x14ac:dyDescent="0.3">
      <c r="A7" s="126">
        <v>2</v>
      </c>
      <c r="B7" s="38" t="s">
        <v>5</v>
      </c>
      <c r="C7" s="38" t="s">
        <v>59</v>
      </c>
      <c r="D7" s="38" t="s">
        <v>45</v>
      </c>
      <c r="E7" s="38" t="s">
        <v>46</v>
      </c>
      <c r="F7" s="38" t="s">
        <v>47</v>
      </c>
      <c r="G7" s="38" t="s">
        <v>48</v>
      </c>
      <c r="H7" s="38" t="s">
        <v>156</v>
      </c>
      <c r="I7" s="198">
        <v>0</v>
      </c>
      <c r="J7" s="38" t="s">
        <v>226</v>
      </c>
      <c r="K7" s="199">
        <v>2</v>
      </c>
      <c r="L7" s="169">
        <v>3600000</v>
      </c>
      <c r="M7" s="39">
        <f t="shared" si="0"/>
        <v>7200000</v>
      </c>
      <c r="N7" s="39">
        <f t="shared" ref="N7:N23" si="1">M7/2</f>
        <v>3600000</v>
      </c>
      <c r="O7" s="39">
        <f>M7/2</f>
        <v>3600000</v>
      </c>
      <c r="P7" s="129" t="s">
        <v>230</v>
      </c>
      <c r="R7" s="101" t="s">
        <v>32</v>
      </c>
      <c r="S7" s="20" t="s">
        <v>20</v>
      </c>
      <c r="T7" s="20" t="s">
        <v>18</v>
      </c>
      <c r="U7" s="21">
        <v>9600000</v>
      </c>
      <c r="V7" s="102" t="s">
        <v>21</v>
      </c>
    </row>
    <row r="8" spans="1:22" s="12" customFormat="1" ht="22.5" customHeight="1" x14ac:dyDescent="0.3">
      <c r="A8" s="126">
        <v>3</v>
      </c>
      <c r="B8" s="64" t="s">
        <v>5</v>
      </c>
      <c r="C8" s="38" t="s">
        <v>60</v>
      </c>
      <c r="D8" s="38" t="s">
        <v>228</v>
      </c>
      <c r="E8" s="38" t="s">
        <v>229</v>
      </c>
      <c r="F8" s="38" t="s">
        <v>47</v>
      </c>
      <c r="G8" s="38" t="s">
        <v>48</v>
      </c>
      <c r="H8" s="38" t="s">
        <v>55</v>
      </c>
      <c r="I8" s="198">
        <v>2502</v>
      </c>
      <c r="J8" s="64" t="s">
        <v>227</v>
      </c>
      <c r="K8" s="199">
        <v>1</v>
      </c>
      <c r="L8" s="169">
        <v>4500000</v>
      </c>
      <c r="M8" s="39">
        <f t="shared" si="0"/>
        <v>4500000</v>
      </c>
      <c r="N8" s="39">
        <f t="shared" si="1"/>
        <v>2250000</v>
      </c>
      <c r="O8" s="39">
        <f>M8/2</f>
        <v>2250000</v>
      </c>
      <c r="P8" s="129" t="s">
        <v>49</v>
      </c>
      <c r="R8" s="101" t="s">
        <v>32</v>
      </c>
      <c r="S8" s="20" t="s">
        <v>62</v>
      </c>
      <c r="T8" s="20" t="s">
        <v>18</v>
      </c>
      <c r="U8" s="21">
        <v>14460000</v>
      </c>
      <c r="V8" s="102" t="s">
        <v>22</v>
      </c>
    </row>
    <row r="9" spans="1:22" s="12" customFormat="1" ht="22.5" customHeight="1" x14ac:dyDescent="0.3">
      <c r="A9" s="126">
        <v>4</v>
      </c>
      <c r="B9" s="6"/>
      <c r="C9" s="6"/>
      <c r="D9" s="6"/>
      <c r="E9" s="5"/>
      <c r="F9" s="6"/>
      <c r="G9" s="6"/>
      <c r="H9" s="6"/>
      <c r="I9" s="200"/>
      <c r="J9" s="6"/>
      <c r="K9" s="201"/>
      <c r="L9" s="202"/>
      <c r="M9" s="7">
        <f t="shared" si="0"/>
        <v>0</v>
      </c>
      <c r="N9" s="7">
        <f t="shared" si="1"/>
        <v>0</v>
      </c>
      <c r="O9" s="7">
        <f t="shared" ref="O9:O23" si="2">M9/2</f>
        <v>0</v>
      </c>
      <c r="P9" s="135"/>
      <c r="R9" s="101" t="s">
        <v>12</v>
      </c>
      <c r="S9" s="20" t="s">
        <v>23</v>
      </c>
      <c r="T9" s="20" t="s">
        <v>18</v>
      </c>
      <c r="U9" s="21">
        <v>3600000</v>
      </c>
      <c r="V9" s="102"/>
    </row>
    <row r="10" spans="1:22" s="12" customFormat="1" ht="22.5" customHeight="1" x14ac:dyDescent="0.3">
      <c r="A10" s="126">
        <v>5</v>
      </c>
      <c r="B10" s="6"/>
      <c r="C10" s="6"/>
      <c r="D10" s="6"/>
      <c r="E10" s="5"/>
      <c r="F10" s="6"/>
      <c r="G10" s="6"/>
      <c r="H10" s="6"/>
      <c r="I10" s="200"/>
      <c r="J10" s="6"/>
      <c r="K10" s="201"/>
      <c r="L10" s="202"/>
      <c r="M10" s="7">
        <f t="shared" si="0"/>
        <v>0</v>
      </c>
      <c r="N10" s="7">
        <f t="shared" si="1"/>
        <v>0</v>
      </c>
      <c r="O10" s="7">
        <f t="shared" si="2"/>
        <v>0</v>
      </c>
      <c r="P10" s="135"/>
      <c r="R10" s="101" t="s">
        <v>11</v>
      </c>
      <c r="S10" s="20" t="s">
        <v>30</v>
      </c>
      <c r="T10" s="20" t="s">
        <v>18</v>
      </c>
      <c r="U10" s="21">
        <v>5000000</v>
      </c>
      <c r="V10" s="102"/>
    </row>
    <row r="11" spans="1:22" s="12" customFormat="1" ht="22.5" customHeight="1" x14ac:dyDescent="0.3">
      <c r="A11" s="126">
        <v>6</v>
      </c>
      <c r="B11" s="6"/>
      <c r="C11" s="6"/>
      <c r="D11" s="6"/>
      <c r="E11" s="5"/>
      <c r="F11" s="6"/>
      <c r="G11" s="6"/>
      <c r="H11" s="6"/>
      <c r="I11" s="200"/>
      <c r="J11" s="6"/>
      <c r="K11" s="201"/>
      <c r="L11" s="202"/>
      <c r="M11" s="7">
        <f t="shared" si="0"/>
        <v>0</v>
      </c>
      <c r="N11" s="7">
        <f t="shared" si="1"/>
        <v>0</v>
      </c>
      <c r="O11" s="7">
        <f t="shared" si="2"/>
        <v>0</v>
      </c>
      <c r="P11" s="135"/>
      <c r="R11" s="101" t="s">
        <v>12</v>
      </c>
      <c r="S11" s="20" t="s">
        <v>31</v>
      </c>
      <c r="T11" s="20" t="s">
        <v>18</v>
      </c>
      <c r="U11" s="21">
        <v>5000000</v>
      </c>
      <c r="V11" s="102"/>
    </row>
    <row r="12" spans="1:22" s="12" customFormat="1" ht="22.5" customHeight="1" x14ac:dyDescent="0.3">
      <c r="A12" s="126">
        <v>7</v>
      </c>
      <c r="B12" s="6"/>
      <c r="C12" s="6"/>
      <c r="D12" s="6"/>
      <c r="E12" s="5"/>
      <c r="F12" s="6"/>
      <c r="G12" s="6"/>
      <c r="H12" s="6"/>
      <c r="I12" s="200"/>
      <c r="J12" s="6"/>
      <c r="K12" s="201"/>
      <c r="L12" s="202"/>
      <c r="M12" s="7">
        <f t="shared" si="0"/>
        <v>0</v>
      </c>
      <c r="N12" s="7">
        <f t="shared" si="1"/>
        <v>0</v>
      </c>
      <c r="O12" s="7">
        <f t="shared" si="2"/>
        <v>0</v>
      </c>
      <c r="P12" s="135"/>
      <c r="R12" s="101" t="s">
        <v>24</v>
      </c>
      <c r="S12" s="20" t="s">
        <v>25</v>
      </c>
      <c r="T12" s="20" t="s">
        <v>18</v>
      </c>
      <c r="U12" s="21">
        <v>4800000</v>
      </c>
      <c r="V12" s="102"/>
    </row>
    <row r="13" spans="1:22" s="12" customFormat="1" ht="22.5" customHeight="1" x14ac:dyDescent="0.3">
      <c r="A13" s="126">
        <v>8</v>
      </c>
      <c r="B13" s="6"/>
      <c r="C13" s="6"/>
      <c r="D13" s="6"/>
      <c r="E13" s="5"/>
      <c r="F13" s="6"/>
      <c r="G13" s="6"/>
      <c r="H13" s="6"/>
      <c r="I13" s="200"/>
      <c r="J13" s="6"/>
      <c r="K13" s="201"/>
      <c r="L13" s="202"/>
      <c r="M13" s="7">
        <f t="shared" si="0"/>
        <v>0</v>
      </c>
      <c r="N13" s="7">
        <f t="shared" si="1"/>
        <v>0</v>
      </c>
      <c r="O13" s="7">
        <f t="shared" si="2"/>
        <v>0</v>
      </c>
      <c r="P13" s="135"/>
      <c r="R13" s="101" t="s">
        <v>13</v>
      </c>
      <c r="S13" s="20" t="s">
        <v>14</v>
      </c>
      <c r="T13" s="20" t="s">
        <v>18</v>
      </c>
      <c r="U13" s="21">
        <v>1310000</v>
      </c>
      <c r="V13" s="102"/>
    </row>
    <row r="14" spans="1:22" s="12" customFormat="1" ht="22.5" customHeight="1" x14ac:dyDescent="0.3">
      <c r="A14" s="126">
        <v>9</v>
      </c>
      <c r="B14" s="6"/>
      <c r="C14" s="6"/>
      <c r="D14" s="6"/>
      <c r="E14" s="5"/>
      <c r="F14" s="6"/>
      <c r="G14" s="6"/>
      <c r="H14" s="6"/>
      <c r="I14" s="200"/>
      <c r="J14" s="6"/>
      <c r="K14" s="201"/>
      <c r="L14" s="202"/>
      <c r="M14" s="7">
        <f t="shared" si="0"/>
        <v>0</v>
      </c>
      <c r="N14" s="7">
        <f t="shared" si="1"/>
        <v>0</v>
      </c>
      <c r="O14" s="7">
        <f t="shared" si="2"/>
        <v>0</v>
      </c>
      <c r="P14" s="135"/>
      <c r="R14" s="101" t="s">
        <v>13</v>
      </c>
      <c r="S14" s="20" t="s">
        <v>26</v>
      </c>
      <c r="T14" s="20" t="s">
        <v>18</v>
      </c>
      <c r="U14" s="21">
        <v>7200000</v>
      </c>
      <c r="V14" s="102"/>
    </row>
    <row r="15" spans="1:22" s="12" customFormat="1" ht="22.5" customHeight="1" x14ac:dyDescent="0.3">
      <c r="A15" s="126">
        <v>10</v>
      </c>
      <c r="B15" s="6"/>
      <c r="C15" s="6"/>
      <c r="D15" s="6"/>
      <c r="E15" s="5"/>
      <c r="F15" s="6"/>
      <c r="G15" s="6"/>
      <c r="H15" s="6"/>
      <c r="I15" s="200"/>
      <c r="J15" s="6"/>
      <c r="K15" s="201"/>
      <c r="L15" s="202"/>
      <c r="M15" s="7">
        <f t="shared" si="0"/>
        <v>0</v>
      </c>
      <c r="N15" s="7">
        <f t="shared" si="1"/>
        <v>0</v>
      </c>
      <c r="O15" s="7">
        <f t="shared" si="2"/>
        <v>0</v>
      </c>
      <c r="P15" s="135"/>
      <c r="R15" s="101" t="s">
        <v>13</v>
      </c>
      <c r="S15" s="20" t="s">
        <v>27</v>
      </c>
      <c r="T15" s="20" t="s">
        <v>18</v>
      </c>
      <c r="U15" s="21">
        <v>4500000</v>
      </c>
      <c r="V15" s="102"/>
    </row>
    <row r="16" spans="1:22" s="12" customFormat="1" ht="22.5" customHeight="1" thickBot="1" x14ac:dyDescent="0.35">
      <c r="A16" s="126">
        <v>11</v>
      </c>
      <c r="B16" s="6"/>
      <c r="C16" s="6"/>
      <c r="D16" s="6"/>
      <c r="E16" s="5"/>
      <c r="F16" s="6"/>
      <c r="G16" s="6"/>
      <c r="H16" s="6"/>
      <c r="I16" s="200"/>
      <c r="J16" s="6"/>
      <c r="K16" s="201"/>
      <c r="L16" s="202"/>
      <c r="M16" s="7">
        <f t="shared" si="0"/>
        <v>0</v>
      </c>
      <c r="N16" s="7">
        <f t="shared" si="1"/>
        <v>0</v>
      </c>
      <c r="O16" s="7">
        <f t="shared" si="2"/>
        <v>0</v>
      </c>
      <c r="P16" s="135"/>
      <c r="R16" s="103" t="s">
        <v>13</v>
      </c>
      <c r="S16" s="104" t="s">
        <v>28</v>
      </c>
      <c r="T16" s="104" t="s">
        <v>18</v>
      </c>
      <c r="U16" s="105">
        <v>7800000</v>
      </c>
      <c r="V16" s="106"/>
    </row>
    <row r="17" spans="1:22" s="12" customFormat="1" ht="22.5" customHeight="1" x14ac:dyDescent="0.3">
      <c r="A17" s="126">
        <v>12</v>
      </c>
      <c r="B17" s="6"/>
      <c r="C17" s="6"/>
      <c r="D17" s="6"/>
      <c r="E17" s="5"/>
      <c r="F17" s="6"/>
      <c r="G17" s="6"/>
      <c r="H17" s="6"/>
      <c r="I17" s="200"/>
      <c r="J17" s="6"/>
      <c r="K17" s="201"/>
      <c r="L17" s="202"/>
      <c r="M17" s="7">
        <f t="shared" si="0"/>
        <v>0</v>
      </c>
      <c r="N17" s="7">
        <f t="shared" si="1"/>
        <v>0</v>
      </c>
      <c r="O17" s="7">
        <f t="shared" si="2"/>
        <v>0</v>
      </c>
      <c r="P17" s="135"/>
      <c r="R17" s="253"/>
      <c r="S17" s="254"/>
      <c r="T17" s="254"/>
      <c r="U17" s="254"/>
      <c r="V17" s="255"/>
    </row>
    <row r="18" spans="1:22" s="12" customFormat="1" ht="22.5" customHeight="1" x14ac:dyDescent="0.3">
      <c r="A18" s="126">
        <v>13</v>
      </c>
      <c r="B18" s="6"/>
      <c r="C18" s="6"/>
      <c r="D18" s="6"/>
      <c r="E18" s="5"/>
      <c r="F18" s="6"/>
      <c r="G18" s="6"/>
      <c r="H18" s="6"/>
      <c r="I18" s="200"/>
      <c r="J18" s="6"/>
      <c r="K18" s="201"/>
      <c r="L18" s="202"/>
      <c r="M18" s="7">
        <f t="shared" si="0"/>
        <v>0</v>
      </c>
      <c r="N18" s="7">
        <f t="shared" si="1"/>
        <v>0</v>
      </c>
      <c r="O18" s="7">
        <f t="shared" si="2"/>
        <v>0</v>
      </c>
      <c r="P18" s="135"/>
      <c r="R18" s="256"/>
      <c r="S18" s="257"/>
      <c r="T18" s="257"/>
      <c r="U18" s="257"/>
      <c r="V18" s="258"/>
    </row>
    <row r="19" spans="1:22" s="12" customFormat="1" ht="22.5" customHeight="1" x14ac:dyDescent="0.3">
      <c r="A19" s="126">
        <v>14</v>
      </c>
      <c r="B19" s="6"/>
      <c r="C19" s="6"/>
      <c r="D19" s="6"/>
      <c r="E19" s="5"/>
      <c r="F19" s="6"/>
      <c r="G19" s="6"/>
      <c r="H19" s="6"/>
      <c r="I19" s="200"/>
      <c r="J19" s="6"/>
      <c r="K19" s="201"/>
      <c r="L19" s="202"/>
      <c r="M19" s="7">
        <f t="shared" si="0"/>
        <v>0</v>
      </c>
      <c r="N19" s="7">
        <f t="shared" si="1"/>
        <v>0</v>
      </c>
      <c r="O19" s="7">
        <f t="shared" si="2"/>
        <v>0</v>
      </c>
      <c r="P19" s="135"/>
      <c r="R19" s="256"/>
      <c r="S19" s="257"/>
      <c r="T19" s="257"/>
      <c r="U19" s="257"/>
      <c r="V19" s="258"/>
    </row>
    <row r="20" spans="1:22" s="12" customFormat="1" ht="22.5" customHeight="1" x14ac:dyDescent="0.3">
      <c r="A20" s="126">
        <v>15</v>
      </c>
      <c r="B20" s="6"/>
      <c r="C20" s="6"/>
      <c r="D20" s="6"/>
      <c r="E20" s="5"/>
      <c r="F20" s="6"/>
      <c r="G20" s="6"/>
      <c r="H20" s="6"/>
      <c r="I20" s="200"/>
      <c r="J20" s="6"/>
      <c r="K20" s="201"/>
      <c r="L20" s="202"/>
      <c r="M20" s="7">
        <f t="shared" si="0"/>
        <v>0</v>
      </c>
      <c r="N20" s="7">
        <f t="shared" si="1"/>
        <v>0</v>
      </c>
      <c r="O20" s="7">
        <f t="shared" si="2"/>
        <v>0</v>
      </c>
      <c r="P20" s="135"/>
      <c r="R20" s="259"/>
      <c r="S20" s="260"/>
      <c r="T20" s="260"/>
      <c r="U20" s="260"/>
      <c r="V20" s="261"/>
    </row>
    <row r="21" spans="1:22" s="12" customFormat="1" ht="22.5" customHeight="1" x14ac:dyDescent="0.3">
      <c r="A21" s="126">
        <v>16</v>
      </c>
      <c r="B21" s="6"/>
      <c r="C21" s="6"/>
      <c r="D21" s="6"/>
      <c r="E21" s="5"/>
      <c r="F21" s="6"/>
      <c r="G21" s="6"/>
      <c r="H21" s="6"/>
      <c r="I21" s="200"/>
      <c r="J21" s="6"/>
      <c r="K21" s="201"/>
      <c r="L21" s="202"/>
      <c r="M21" s="7">
        <f t="shared" si="0"/>
        <v>0</v>
      </c>
      <c r="N21" s="7">
        <f t="shared" ref="N21:N22" si="3">M21/2</f>
        <v>0</v>
      </c>
      <c r="O21" s="7">
        <f t="shared" ref="O21:O22" si="4">M21/2</f>
        <v>0</v>
      </c>
      <c r="P21" s="135"/>
      <c r="R21" s="11"/>
      <c r="S21" s="11"/>
      <c r="T21" s="11"/>
      <c r="U21" s="11"/>
      <c r="V21" s="11"/>
    </row>
    <row r="22" spans="1:22" s="12" customFormat="1" ht="22.5" customHeight="1" x14ac:dyDescent="0.3">
      <c r="A22" s="126">
        <v>17</v>
      </c>
      <c r="B22" s="6"/>
      <c r="C22" s="6"/>
      <c r="D22" s="6"/>
      <c r="E22" s="5"/>
      <c r="F22" s="6"/>
      <c r="G22" s="6"/>
      <c r="H22" s="6"/>
      <c r="I22" s="200"/>
      <c r="J22" s="6"/>
      <c r="K22" s="201"/>
      <c r="L22" s="202"/>
      <c r="M22" s="7">
        <f t="shared" si="0"/>
        <v>0</v>
      </c>
      <c r="N22" s="7">
        <f t="shared" si="3"/>
        <v>0</v>
      </c>
      <c r="O22" s="7">
        <f t="shared" si="4"/>
        <v>0</v>
      </c>
      <c r="P22" s="135"/>
      <c r="R22" s="11"/>
      <c r="S22" s="11"/>
      <c r="T22" s="11"/>
      <c r="U22" s="11"/>
      <c r="V22" s="11"/>
    </row>
    <row r="23" spans="1:22" s="12" customFormat="1" ht="22.5" customHeight="1" x14ac:dyDescent="0.3">
      <c r="A23" s="126">
        <v>18</v>
      </c>
      <c r="B23" s="6"/>
      <c r="C23" s="6"/>
      <c r="D23" s="6"/>
      <c r="E23" s="5"/>
      <c r="F23" s="6"/>
      <c r="G23" s="6"/>
      <c r="H23" s="6"/>
      <c r="I23" s="200"/>
      <c r="J23" s="6"/>
      <c r="K23" s="201"/>
      <c r="L23" s="202"/>
      <c r="M23" s="7">
        <f t="shared" si="0"/>
        <v>0</v>
      </c>
      <c r="N23" s="7">
        <f t="shared" si="1"/>
        <v>0</v>
      </c>
      <c r="O23" s="7">
        <f t="shared" si="2"/>
        <v>0</v>
      </c>
      <c r="P23" s="135"/>
      <c r="R23" s="11"/>
      <c r="S23" s="11"/>
      <c r="T23" s="11"/>
      <c r="U23" s="11"/>
      <c r="V23" s="11"/>
    </row>
    <row r="24" spans="1:22" s="12" customFormat="1" ht="22.5" customHeight="1" x14ac:dyDescent="0.3">
      <c r="A24" s="126">
        <v>19</v>
      </c>
      <c r="B24" s="6"/>
      <c r="C24" s="6"/>
      <c r="D24" s="6"/>
      <c r="E24" s="5"/>
      <c r="F24" s="6"/>
      <c r="G24" s="6"/>
      <c r="H24" s="6"/>
      <c r="I24" s="200"/>
      <c r="J24" s="6"/>
      <c r="K24" s="201"/>
      <c r="L24" s="202"/>
      <c r="M24" s="7">
        <f t="shared" si="0"/>
        <v>0</v>
      </c>
      <c r="N24" s="7">
        <f t="shared" ref="N24" si="5">M24/2</f>
        <v>0</v>
      </c>
      <c r="O24" s="7">
        <f t="shared" ref="O24" si="6">M24/2</f>
        <v>0</v>
      </c>
      <c r="P24" s="135"/>
      <c r="R24" s="11"/>
      <c r="S24" s="11"/>
      <c r="T24" s="11"/>
      <c r="U24" s="11"/>
      <c r="V24" s="11"/>
    </row>
    <row r="25" spans="1:22" s="12" customFormat="1" ht="22.5" customHeight="1" thickBot="1" x14ac:dyDescent="0.35">
      <c r="A25" s="136">
        <v>20</v>
      </c>
      <c r="B25" s="26"/>
      <c r="C25" s="26"/>
      <c r="D25" s="26"/>
      <c r="E25" s="25"/>
      <c r="F25" s="26"/>
      <c r="G25" s="26"/>
      <c r="H25" s="26"/>
      <c r="I25" s="203"/>
      <c r="J25" s="26"/>
      <c r="K25" s="204"/>
      <c r="L25" s="184"/>
      <c r="M25" s="27">
        <f t="shared" si="0"/>
        <v>0</v>
      </c>
      <c r="N25" s="27">
        <f t="shared" ref="N25" si="7">M25/2</f>
        <v>0</v>
      </c>
      <c r="O25" s="27">
        <f t="shared" ref="O25" si="8">M25/2</f>
        <v>0</v>
      </c>
      <c r="P25" s="140"/>
      <c r="R25" s="11"/>
      <c r="S25" s="11"/>
      <c r="T25" s="11"/>
      <c r="U25" s="11"/>
      <c r="V25" s="11"/>
    </row>
    <row r="26" spans="1:22" s="4" customFormat="1" ht="22.5" customHeight="1" x14ac:dyDescent="0.3">
      <c r="A26" s="62"/>
      <c r="B26" s="63"/>
      <c r="C26" s="63"/>
      <c r="D26" s="63"/>
      <c r="E26" s="63"/>
      <c r="F26" s="63"/>
      <c r="G26" s="63"/>
      <c r="J26" s="12"/>
      <c r="K26" s="12"/>
      <c r="L26" s="8"/>
      <c r="M26" s="15"/>
      <c r="N26" s="15"/>
      <c r="O26" s="15"/>
      <c r="R26" s="18"/>
      <c r="S26" s="18"/>
      <c r="T26" s="18"/>
      <c r="U26" s="18"/>
      <c r="V26" s="18"/>
    </row>
    <row r="27" spans="1:22" s="58" customFormat="1" ht="22.5" customHeight="1" x14ac:dyDescent="0.3">
      <c r="A27" s="57" t="s">
        <v>410</v>
      </c>
      <c r="B27" s="57"/>
      <c r="C27" s="57"/>
      <c r="D27" s="57"/>
      <c r="E27" s="57"/>
      <c r="F27" s="57"/>
      <c r="G27" s="57"/>
      <c r="J27" s="59"/>
      <c r="K27" s="59"/>
      <c r="L27" s="60"/>
      <c r="M27" s="61"/>
      <c r="N27" s="61"/>
      <c r="O27" s="61"/>
    </row>
    <row r="28" spans="1:22" s="48" customFormat="1" ht="22.5" customHeight="1" x14ac:dyDescent="0.3">
      <c r="A28" s="110" t="s">
        <v>429</v>
      </c>
      <c r="B28" s="110"/>
      <c r="C28" s="110"/>
      <c r="D28" s="110"/>
      <c r="E28" s="110"/>
      <c r="F28" s="110"/>
      <c r="G28" s="110"/>
      <c r="J28" s="111"/>
      <c r="K28" s="111"/>
      <c r="L28" s="112"/>
      <c r="M28" s="113"/>
      <c r="N28" s="113"/>
      <c r="O28" s="113"/>
      <c r="R28" s="114"/>
      <c r="S28" s="114"/>
      <c r="T28" s="114"/>
      <c r="U28" s="114"/>
      <c r="V28" s="114"/>
    </row>
    <row r="29" spans="1:22" s="58" customFormat="1" ht="22.5" customHeight="1" x14ac:dyDescent="0.3">
      <c r="A29" s="57" t="s">
        <v>224</v>
      </c>
      <c r="B29" s="57"/>
      <c r="C29" s="57"/>
      <c r="D29" s="57"/>
      <c r="E29" s="57"/>
      <c r="F29" s="57"/>
      <c r="G29" s="57"/>
      <c r="J29" s="59"/>
      <c r="K29" s="59"/>
      <c r="L29" s="60"/>
      <c r="M29" s="61"/>
      <c r="N29" s="61"/>
      <c r="O29" s="61"/>
      <c r="R29" s="56"/>
      <c r="S29" s="56"/>
      <c r="T29" s="56"/>
      <c r="U29" s="56"/>
      <c r="V29" s="56"/>
    </row>
    <row r="30" spans="1:22" s="58" customFormat="1" ht="22.5" customHeight="1" x14ac:dyDescent="0.3">
      <c r="A30" s="57" t="s">
        <v>210</v>
      </c>
      <c r="B30" s="57"/>
      <c r="C30" s="57"/>
      <c r="D30" s="57"/>
      <c r="E30" s="57"/>
      <c r="F30" s="57"/>
      <c r="G30" s="57"/>
      <c r="J30" s="59"/>
      <c r="K30" s="59"/>
      <c r="L30" s="60"/>
      <c r="M30" s="61"/>
      <c r="N30" s="61"/>
      <c r="O30" s="61"/>
      <c r="R30" s="56"/>
      <c r="S30" s="56"/>
      <c r="T30" s="56"/>
      <c r="U30" s="56"/>
      <c r="V30" s="56"/>
    </row>
    <row r="31" spans="1:22" s="58" customFormat="1" ht="22.5" customHeight="1" x14ac:dyDescent="0.3">
      <c r="A31" s="57" t="s">
        <v>415</v>
      </c>
      <c r="B31" s="57"/>
      <c r="C31" s="57"/>
      <c r="D31" s="57"/>
      <c r="E31" s="57"/>
      <c r="F31" s="57"/>
      <c r="G31" s="57"/>
      <c r="J31" s="59"/>
      <c r="K31" s="59"/>
      <c r="L31" s="60"/>
      <c r="M31" s="61"/>
      <c r="N31" s="61"/>
      <c r="O31" s="61"/>
      <c r="R31" s="56"/>
      <c r="S31" s="56"/>
      <c r="T31" s="56"/>
      <c r="U31" s="56"/>
      <c r="V31" s="56"/>
    </row>
    <row r="32" spans="1:22" s="58" customFormat="1" ht="22.5" customHeight="1" x14ac:dyDescent="0.3">
      <c r="A32" s="57" t="s">
        <v>416</v>
      </c>
      <c r="B32" s="57"/>
      <c r="C32" s="57"/>
      <c r="D32" s="57"/>
      <c r="E32" s="57"/>
      <c r="F32" s="57"/>
      <c r="G32" s="57"/>
      <c r="J32" s="59"/>
      <c r="K32" s="59"/>
      <c r="L32" s="60"/>
      <c r="M32" s="61"/>
      <c r="N32" s="61"/>
      <c r="O32" s="61"/>
      <c r="R32" s="56"/>
      <c r="S32" s="56"/>
      <c r="T32" s="56"/>
      <c r="U32" s="56"/>
      <c r="V32" s="56"/>
    </row>
    <row r="33" spans="1:16" s="58" customFormat="1" ht="22.5" customHeight="1" x14ac:dyDescent="0.3">
      <c r="A33" s="57" t="s">
        <v>211</v>
      </c>
      <c r="B33" s="57"/>
      <c r="C33" s="57"/>
      <c r="D33" s="57"/>
      <c r="E33" s="57"/>
      <c r="F33" s="57"/>
      <c r="G33" s="57"/>
      <c r="J33" s="59"/>
      <c r="K33" s="59"/>
      <c r="L33" s="60"/>
      <c r="M33" s="61"/>
      <c r="N33" s="61"/>
      <c r="O33" s="61"/>
    </row>
    <row r="34" spans="1:16" s="58" customFormat="1" ht="22.5" customHeight="1" x14ac:dyDescent="0.3">
      <c r="A34" s="57" t="s">
        <v>212</v>
      </c>
      <c r="B34" s="57"/>
      <c r="C34" s="57"/>
      <c r="D34" s="57"/>
      <c r="E34" s="57"/>
      <c r="F34" s="57"/>
      <c r="G34" s="57"/>
      <c r="J34" s="59"/>
      <c r="K34" s="59"/>
      <c r="L34" s="60"/>
      <c r="M34" s="61"/>
      <c r="N34" s="61"/>
      <c r="O34" s="61"/>
    </row>
    <row r="35" spans="1:16" s="10" customFormat="1" ht="20.25" x14ac:dyDescent="0.3">
      <c r="A35" s="52" t="s">
        <v>412</v>
      </c>
      <c r="B35" s="52"/>
      <c r="C35" s="52"/>
      <c r="D35" s="53"/>
      <c r="E35" s="53"/>
      <c r="F35" s="53"/>
      <c r="G35" s="53"/>
      <c r="H35" s="52"/>
      <c r="I35" s="53"/>
      <c r="J35" s="61"/>
      <c r="K35" s="53"/>
      <c r="L35" s="53"/>
      <c r="M35" s="53"/>
      <c r="N35" s="54"/>
      <c r="O35" s="55"/>
      <c r="P35" s="55"/>
    </row>
    <row r="36" spans="1:16" s="4" customFormat="1" ht="16.5" x14ac:dyDescent="0.3">
      <c r="C36" s="12"/>
      <c r="D36" s="12"/>
      <c r="E36" s="12"/>
      <c r="F36" s="12"/>
      <c r="G36" s="12"/>
      <c r="J36" s="12"/>
      <c r="K36" s="12"/>
      <c r="L36" s="8"/>
      <c r="M36" s="15"/>
      <c r="N36" s="15"/>
      <c r="O36" s="15"/>
    </row>
    <row r="37" spans="1:16" s="4" customFormat="1" ht="16.5" x14ac:dyDescent="0.3">
      <c r="D37" s="12"/>
      <c r="E37" s="12"/>
      <c r="F37" s="12"/>
      <c r="G37" s="12"/>
      <c r="J37" s="12"/>
      <c r="K37" s="12"/>
      <c r="L37" s="8"/>
      <c r="M37" s="15"/>
      <c r="N37" s="15"/>
      <c r="O37" s="15"/>
    </row>
    <row r="38" spans="1:16" s="4" customFormat="1" ht="16.5" x14ac:dyDescent="0.3">
      <c r="D38" s="12"/>
      <c r="E38" s="12"/>
      <c r="F38" s="12"/>
      <c r="G38" s="12"/>
      <c r="J38" s="12"/>
      <c r="K38" s="12"/>
      <c r="L38" s="8"/>
      <c r="M38" s="15"/>
      <c r="N38" s="15"/>
      <c r="O38" s="15"/>
    </row>
    <row r="39" spans="1:16" s="4" customFormat="1" ht="16.5" x14ac:dyDescent="0.3">
      <c r="D39" s="12"/>
      <c r="E39" s="12"/>
      <c r="F39" s="12"/>
      <c r="G39" s="12"/>
      <c r="J39" s="12"/>
      <c r="K39" s="12"/>
      <c r="L39" s="8"/>
      <c r="M39" s="15"/>
      <c r="N39" s="15"/>
      <c r="O39" s="15"/>
    </row>
    <row r="40" spans="1:16" s="4" customFormat="1" ht="16.5" x14ac:dyDescent="0.3">
      <c r="D40" s="12"/>
      <c r="E40" s="12"/>
      <c r="F40" s="12"/>
      <c r="G40" s="12"/>
      <c r="J40" s="12"/>
      <c r="K40" s="12"/>
      <c r="L40" s="8"/>
      <c r="M40" s="15"/>
      <c r="N40" s="15"/>
      <c r="O40" s="15"/>
    </row>
  </sheetData>
  <autoFilter ref="A4:P4">
    <filterColumn colId="3" showButton="0"/>
  </autoFilter>
  <mergeCells count="17">
    <mergeCell ref="R17:V20"/>
    <mergeCell ref="D4:E4"/>
    <mergeCell ref="C3:C4"/>
    <mergeCell ref="B3:B4"/>
    <mergeCell ref="R3:V4"/>
    <mergeCell ref="I3:I4"/>
    <mergeCell ref="A1:P1"/>
    <mergeCell ref="A3:A4"/>
    <mergeCell ref="D3:G3"/>
    <mergeCell ref="H3:H4"/>
    <mergeCell ref="L3:L4"/>
    <mergeCell ref="M3:O3"/>
    <mergeCell ref="P3:P4"/>
    <mergeCell ref="K3:K4"/>
    <mergeCell ref="J3:J4"/>
    <mergeCell ref="N2:P2"/>
    <mergeCell ref="A2:G2"/>
  </mergeCells>
  <phoneticPr fontId="1" type="noConversion"/>
  <printOptions horizontalCentered="1"/>
  <pageMargins left="0.39370078740157483" right="0.39370078740157483" top="0.74803149606299213" bottom="0.39370078740157483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46"/>
  <sheetViews>
    <sheetView view="pageBreakPreview" zoomScale="70" zoomScaleNormal="70" zoomScaleSheetLayoutView="70" workbookViewId="0">
      <pane ySplit="5" topLeftCell="A6" activePane="bottomLeft" state="frozen"/>
      <selection activeCell="D1" sqref="D1"/>
      <selection pane="bottomLeft" activeCell="J33" sqref="J33"/>
    </sheetView>
  </sheetViews>
  <sheetFormatPr defaultRowHeight="13.5" x14ac:dyDescent="0.3"/>
  <cols>
    <col min="1" max="1" width="6.625" style="3" customWidth="1"/>
    <col min="2" max="2" width="8.5" style="3" customWidth="1"/>
    <col min="3" max="3" width="16.125" style="3" customWidth="1"/>
    <col min="4" max="4" width="8" style="14" customWidth="1"/>
    <col min="5" max="5" width="12.875" style="14" customWidth="1"/>
    <col min="6" max="6" width="7.875" style="14" customWidth="1"/>
    <col min="7" max="7" width="18" style="14" customWidth="1"/>
    <col min="8" max="8" width="8.75" style="3" customWidth="1"/>
    <col min="9" max="9" width="18.875" style="3" customWidth="1"/>
    <col min="10" max="10" width="16.625" style="14" customWidth="1"/>
    <col min="11" max="12" width="13.25" style="14" customWidth="1"/>
    <col min="13" max="15" width="17.125" style="17" customWidth="1"/>
    <col min="16" max="16" width="35.25" style="3" customWidth="1"/>
    <col min="17" max="17" width="5.75" style="3" hidden="1" customWidth="1"/>
    <col min="18" max="251" width="9" style="3"/>
    <col min="252" max="252" width="18.125" style="3" customWidth="1"/>
    <col min="253" max="253" width="8" style="3" customWidth="1"/>
    <col min="254" max="254" width="12.875" style="3" customWidth="1"/>
    <col min="255" max="255" width="9.125" style="3" customWidth="1"/>
    <col min="256" max="256" width="7.875" style="3" customWidth="1"/>
    <col min="257" max="257" width="11.625" style="3" customWidth="1"/>
    <col min="258" max="258" width="6.625" style="3" customWidth="1"/>
    <col min="259" max="259" width="11.875" style="3" customWidth="1"/>
    <col min="260" max="260" width="8.75" style="3" customWidth="1"/>
    <col min="261" max="261" width="7.125" style="3" customWidth="1"/>
    <col min="262" max="262" width="5" style="3" customWidth="1"/>
    <col min="263" max="263" width="7.5" style="3" customWidth="1"/>
    <col min="264" max="266" width="8.25" style="3" customWidth="1"/>
    <col min="267" max="267" width="5.75" style="3" customWidth="1"/>
    <col min="268" max="507" width="9" style="3"/>
    <col min="508" max="508" width="18.125" style="3" customWidth="1"/>
    <col min="509" max="509" width="8" style="3" customWidth="1"/>
    <col min="510" max="510" width="12.875" style="3" customWidth="1"/>
    <col min="511" max="511" width="9.125" style="3" customWidth="1"/>
    <col min="512" max="512" width="7.875" style="3" customWidth="1"/>
    <col min="513" max="513" width="11.625" style="3" customWidth="1"/>
    <col min="514" max="514" width="6.625" style="3" customWidth="1"/>
    <col min="515" max="515" width="11.875" style="3" customWidth="1"/>
    <col min="516" max="516" width="8.75" style="3" customWidth="1"/>
    <col min="517" max="517" width="7.125" style="3" customWidth="1"/>
    <col min="518" max="518" width="5" style="3" customWidth="1"/>
    <col min="519" max="519" width="7.5" style="3" customWidth="1"/>
    <col min="520" max="522" width="8.25" style="3" customWidth="1"/>
    <col min="523" max="523" width="5.75" style="3" customWidth="1"/>
    <col min="524" max="763" width="9" style="3"/>
    <col min="764" max="764" width="18.125" style="3" customWidth="1"/>
    <col min="765" max="765" width="8" style="3" customWidth="1"/>
    <col min="766" max="766" width="12.875" style="3" customWidth="1"/>
    <col min="767" max="767" width="9.125" style="3" customWidth="1"/>
    <col min="768" max="768" width="7.875" style="3" customWidth="1"/>
    <col min="769" max="769" width="11.625" style="3" customWidth="1"/>
    <col min="770" max="770" width="6.625" style="3" customWidth="1"/>
    <col min="771" max="771" width="11.875" style="3" customWidth="1"/>
    <col min="772" max="772" width="8.75" style="3" customWidth="1"/>
    <col min="773" max="773" width="7.125" style="3" customWidth="1"/>
    <col min="774" max="774" width="5" style="3" customWidth="1"/>
    <col min="775" max="775" width="7.5" style="3" customWidth="1"/>
    <col min="776" max="778" width="8.25" style="3" customWidth="1"/>
    <col min="779" max="779" width="5.75" style="3" customWidth="1"/>
    <col min="780" max="1019" width="9" style="3"/>
    <col min="1020" max="1020" width="18.125" style="3" customWidth="1"/>
    <col min="1021" max="1021" width="8" style="3" customWidth="1"/>
    <col min="1022" max="1022" width="12.875" style="3" customWidth="1"/>
    <col min="1023" max="1023" width="9.125" style="3" customWidth="1"/>
    <col min="1024" max="1024" width="7.875" style="3" customWidth="1"/>
    <col min="1025" max="1025" width="11.625" style="3" customWidth="1"/>
    <col min="1026" max="1026" width="6.625" style="3" customWidth="1"/>
    <col min="1027" max="1027" width="11.875" style="3" customWidth="1"/>
    <col min="1028" max="1028" width="8.75" style="3" customWidth="1"/>
    <col min="1029" max="1029" width="7.125" style="3" customWidth="1"/>
    <col min="1030" max="1030" width="5" style="3" customWidth="1"/>
    <col min="1031" max="1031" width="7.5" style="3" customWidth="1"/>
    <col min="1032" max="1034" width="8.25" style="3" customWidth="1"/>
    <col min="1035" max="1035" width="5.75" style="3" customWidth="1"/>
    <col min="1036" max="1275" width="9" style="3"/>
    <col min="1276" max="1276" width="18.125" style="3" customWidth="1"/>
    <col min="1277" max="1277" width="8" style="3" customWidth="1"/>
    <col min="1278" max="1278" width="12.875" style="3" customWidth="1"/>
    <col min="1279" max="1279" width="9.125" style="3" customWidth="1"/>
    <col min="1280" max="1280" width="7.875" style="3" customWidth="1"/>
    <col min="1281" max="1281" width="11.625" style="3" customWidth="1"/>
    <col min="1282" max="1282" width="6.625" style="3" customWidth="1"/>
    <col min="1283" max="1283" width="11.875" style="3" customWidth="1"/>
    <col min="1284" max="1284" width="8.75" style="3" customWidth="1"/>
    <col min="1285" max="1285" width="7.125" style="3" customWidth="1"/>
    <col min="1286" max="1286" width="5" style="3" customWidth="1"/>
    <col min="1287" max="1287" width="7.5" style="3" customWidth="1"/>
    <col min="1288" max="1290" width="8.25" style="3" customWidth="1"/>
    <col min="1291" max="1291" width="5.75" style="3" customWidth="1"/>
    <col min="1292" max="1531" width="9" style="3"/>
    <col min="1532" max="1532" width="18.125" style="3" customWidth="1"/>
    <col min="1533" max="1533" width="8" style="3" customWidth="1"/>
    <col min="1534" max="1534" width="12.875" style="3" customWidth="1"/>
    <col min="1535" max="1535" width="9.125" style="3" customWidth="1"/>
    <col min="1536" max="1536" width="7.875" style="3" customWidth="1"/>
    <col min="1537" max="1537" width="11.625" style="3" customWidth="1"/>
    <col min="1538" max="1538" width="6.625" style="3" customWidth="1"/>
    <col min="1539" max="1539" width="11.875" style="3" customWidth="1"/>
    <col min="1540" max="1540" width="8.75" style="3" customWidth="1"/>
    <col min="1541" max="1541" width="7.125" style="3" customWidth="1"/>
    <col min="1542" max="1542" width="5" style="3" customWidth="1"/>
    <col min="1543" max="1543" width="7.5" style="3" customWidth="1"/>
    <col min="1544" max="1546" width="8.25" style="3" customWidth="1"/>
    <col min="1547" max="1547" width="5.75" style="3" customWidth="1"/>
    <col min="1548" max="1787" width="9" style="3"/>
    <col min="1788" max="1788" width="18.125" style="3" customWidth="1"/>
    <col min="1789" max="1789" width="8" style="3" customWidth="1"/>
    <col min="1790" max="1790" width="12.875" style="3" customWidth="1"/>
    <col min="1791" max="1791" width="9.125" style="3" customWidth="1"/>
    <col min="1792" max="1792" width="7.875" style="3" customWidth="1"/>
    <col min="1793" max="1793" width="11.625" style="3" customWidth="1"/>
    <col min="1794" max="1794" width="6.625" style="3" customWidth="1"/>
    <col min="1795" max="1795" width="11.875" style="3" customWidth="1"/>
    <col min="1796" max="1796" width="8.75" style="3" customWidth="1"/>
    <col min="1797" max="1797" width="7.125" style="3" customWidth="1"/>
    <col min="1798" max="1798" width="5" style="3" customWidth="1"/>
    <col min="1799" max="1799" width="7.5" style="3" customWidth="1"/>
    <col min="1800" max="1802" width="8.25" style="3" customWidth="1"/>
    <col min="1803" max="1803" width="5.75" style="3" customWidth="1"/>
    <col min="1804" max="2043" width="9" style="3"/>
    <col min="2044" max="2044" width="18.125" style="3" customWidth="1"/>
    <col min="2045" max="2045" width="8" style="3" customWidth="1"/>
    <col min="2046" max="2046" width="12.875" style="3" customWidth="1"/>
    <col min="2047" max="2047" width="9.125" style="3" customWidth="1"/>
    <col min="2048" max="2048" width="7.875" style="3" customWidth="1"/>
    <col min="2049" max="2049" width="11.625" style="3" customWidth="1"/>
    <col min="2050" max="2050" width="6.625" style="3" customWidth="1"/>
    <col min="2051" max="2051" width="11.875" style="3" customWidth="1"/>
    <col min="2052" max="2052" width="8.75" style="3" customWidth="1"/>
    <col min="2053" max="2053" width="7.125" style="3" customWidth="1"/>
    <col min="2054" max="2054" width="5" style="3" customWidth="1"/>
    <col min="2055" max="2055" width="7.5" style="3" customWidth="1"/>
    <col min="2056" max="2058" width="8.25" style="3" customWidth="1"/>
    <col min="2059" max="2059" width="5.75" style="3" customWidth="1"/>
    <col min="2060" max="2299" width="9" style="3"/>
    <col min="2300" max="2300" width="18.125" style="3" customWidth="1"/>
    <col min="2301" max="2301" width="8" style="3" customWidth="1"/>
    <col min="2302" max="2302" width="12.875" style="3" customWidth="1"/>
    <col min="2303" max="2303" width="9.125" style="3" customWidth="1"/>
    <col min="2304" max="2304" width="7.875" style="3" customWidth="1"/>
    <col min="2305" max="2305" width="11.625" style="3" customWidth="1"/>
    <col min="2306" max="2306" width="6.625" style="3" customWidth="1"/>
    <col min="2307" max="2307" width="11.875" style="3" customWidth="1"/>
    <col min="2308" max="2308" width="8.75" style="3" customWidth="1"/>
    <col min="2309" max="2309" width="7.125" style="3" customWidth="1"/>
    <col min="2310" max="2310" width="5" style="3" customWidth="1"/>
    <col min="2311" max="2311" width="7.5" style="3" customWidth="1"/>
    <col min="2312" max="2314" width="8.25" style="3" customWidth="1"/>
    <col min="2315" max="2315" width="5.75" style="3" customWidth="1"/>
    <col min="2316" max="2555" width="9" style="3"/>
    <col min="2556" max="2556" width="18.125" style="3" customWidth="1"/>
    <col min="2557" max="2557" width="8" style="3" customWidth="1"/>
    <col min="2558" max="2558" width="12.875" style="3" customWidth="1"/>
    <col min="2559" max="2559" width="9.125" style="3" customWidth="1"/>
    <col min="2560" max="2560" width="7.875" style="3" customWidth="1"/>
    <col min="2561" max="2561" width="11.625" style="3" customWidth="1"/>
    <col min="2562" max="2562" width="6.625" style="3" customWidth="1"/>
    <col min="2563" max="2563" width="11.875" style="3" customWidth="1"/>
    <col min="2564" max="2564" width="8.75" style="3" customWidth="1"/>
    <col min="2565" max="2565" width="7.125" style="3" customWidth="1"/>
    <col min="2566" max="2566" width="5" style="3" customWidth="1"/>
    <col min="2567" max="2567" width="7.5" style="3" customWidth="1"/>
    <col min="2568" max="2570" width="8.25" style="3" customWidth="1"/>
    <col min="2571" max="2571" width="5.75" style="3" customWidth="1"/>
    <col min="2572" max="2811" width="9" style="3"/>
    <col min="2812" max="2812" width="18.125" style="3" customWidth="1"/>
    <col min="2813" max="2813" width="8" style="3" customWidth="1"/>
    <col min="2814" max="2814" width="12.875" style="3" customWidth="1"/>
    <col min="2815" max="2815" width="9.125" style="3" customWidth="1"/>
    <col min="2816" max="2816" width="7.875" style="3" customWidth="1"/>
    <col min="2817" max="2817" width="11.625" style="3" customWidth="1"/>
    <col min="2818" max="2818" width="6.625" style="3" customWidth="1"/>
    <col min="2819" max="2819" width="11.875" style="3" customWidth="1"/>
    <col min="2820" max="2820" width="8.75" style="3" customWidth="1"/>
    <col min="2821" max="2821" width="7.125" style="3" customWidth="1"/>
    <col min="2822" max="2822" width="5" style="3" customWidth="1"/>
    <col min="2823" max="2823" width="7.5" style="3" customWidth="1"/>
    <col min="2824" max="2826" width="8.25" style="3" customWidth="1"/>
    <col min="2827" max="2827" width="5.75" style="3" customWidth="1"/>
    <col min="2828" max="3067" width="9" style="3"/>
    <col min="3068" max="3068" width="18.125" style="3" customWidth="1"/>
    <col min="3069" max="3069" width="8" style="3" customWidth="1"/>
    <col min="3070" max="3070" width="12.875" style="3" customWidth="1"/>
    <col min="3071" max="3071" width="9.125" style="3" customWidth="1"/>
    <col min="3072" max="3072" width="7.875" style="3" customWidth="1"/>
    <col min="3073" max="3073" width="11.625" style="3" customWidth="1"/>
    <col min="3074" max="3074" width="6.625" style="3" customWidth="1"/>
    <col min="3075" max="3075" width="11.875" style="3" customWidth="1"/>
    <col min="3076" max="3076" width="8.75" style="3" customWidth="1"/>
    <col min="3077" max="3077" width="7.125" style="3" customWidth="1"/>
    <col min="3078" max="3078" width="5" style="3" customWidth="1"/>
    <col min="3079" max="3079" width="7.5" style="3" customWidth="1"/>
    <col min="3080" max="3082" width="8.25" style="3" customWidth="1"/>
    <col min="3083" max="3083" width="5.75" style="3" customWidth="1"/>
    <col min="3084" max="3323" width="9" style="3"/>
    <col min="3324" max="3324" width="18.125" style="3" customWidth="1"/>
    <col min="3325" max="3325" width="8" style="3" customWidth="1"/>
    <col min="3326" max="3326" width="12.875" style="3" customWidth="1"/>
    <col min="3327" max="3327" width="9.125" style="3" customWidth="1"/>
    <col min="3328" max="3328" width="7.875" style="3" customWidth="1"/>
    <col min="3329" max="3329" width="11.625" style="3" customWidth="1"/>
    <col min="3330" max="3330" width="6.625" style="3" customWidth="1"/>
    <col min="3331" max="3331" width="11.875" style="3" customWidth="1"/>
    <col min="3332" max="3332" width="8.75" style="3" customWidth="1"/>
    <col min="3333" max="3333" width="7.125" style="3" customWidth="1"/>
    <col min="3334" max="3334" width="5" style="3" customWidth="1"/>
    <col min="3335" max="3335" width="7.5" style="3" customWidth="1"/>
    <col min="3336" max="3338" width="8.25" style="3" customWidth="1"/>
    <col min="3339" max="3339" width="5.75" style="3" customWidth="1"/>
    <col min="3340" max="3579" width="9" style="3"/>
    <col min="3580" max="3580" width="18.125" style="3" customWidth="1"/>
    <col min="3581" max="3581" width="8" style="3" customWidth="1"/>
    <col min="3582" max="3582" width="12.875" style="3" customWidth="1"/>
    <col min="3583" max="3583" width="9.125" style="3" customWidth="1"/>
    <col min="3584" max="3584" width="7.875" style="3" customWidth="1"/>
    <col min="3585" max="3585" width="11.625" style="3" customWidth="1"/>
    <col min="3586" max="3586" width="6.625" style="3" customWidth="1"/>
    <col min="3587" max="3587" width="11.875" style="3" customWidth="1"/>
    <col min="3588" max="3588" width="8.75" style="3" customWidth="1"/>
    <col min="3589" max="3589" width="7.125" style="3" customWidth="1"/>
    <col min="3590" max="3590" width="5" style="3" customWidth="1"/>
    <col min="3591" max="3591" width="7.5" style="3" customWidth="1"/>
    <col min="3592" max="3594" width="8.25" style="3" customWidth="1"/>
    <col min="3595" max="3595" width="5.75" style="3" customWidth="1"/>
    <col min="3596" max="3835" width="9" style="3"/>
    <col min="3836" max="3836" width="18.125" style="3" customWidth="1"/>
    <col min="3837" max="3837" width="8" style="3" customWidth="1"/>
    <col min="3838" max="3838" width="12.875" style="3" customWidth="1"/>
    <col min="3839" max="3839" width="9.125" style="3" customWidth="1"/>
    <col min="3840" max="3840" width="7.875" style="3" customWidth="1"/>
    <col min="3841" max="3841" width="11.625" style="3" customWidth="1"/>
    <col min="3842" max="3842" width="6.625" style="3" customWidth="1"/>
    <col min="3843" max="3843" width="11.875" style="3" customWidth="1"/>
    <col min="3844" max="3844" width="8.75" style="3" customWidth="1"/>
    <col min="3845" max="3845" width="7.125" style="3" customWidth="1"/>
    <col min="3846" max="3846" width="5" style="3" customWidth="1"/>
    <col min="3847" max="3847" width="7.5" style="3" customWidth="1"/>
    <col min="3848" max="3850" width="8.25" style="3" customWidth="1"/>
    <col min="3851" max="3851" width="5.75" style="3" customWidth="1"/>
    <col min="3852" max="4091" width="9" style="3"/>
    <col min="4092" max="4092" width="18.125" style="3" customWidth="1"/>
    <col min="4093" max="4093" width="8" style="3" customWidth="1"/>
    <col min="4094" max="4094" width="12.875" style="3" customWidth="1"/>
    <col min="4095" max="4095" width="9.125" style="3" customWidth="1"/>
    <col min="4096" max="4096" width="7.875" style="3" customWidth="1"/>
    <col min="4097" max="4097" width="11.625" style="3" customWidth="1"/>
    <col min="4098" max="4098" width="6.625" style="3" customWidth="1"/>
    <col min="4099" max="4099" width="11.875" style="3" customWidth="1"/>
    <col min="4100" max="4100" width="8.75" style="3" customWidth="1"/>
    <col min="4101" max="4101" width="7.125" style="3" customWidth="1"/>
    <col min="4102" max="4102" width="5" style="3" customWidth="1"/>
    <col min="4103" max="4103" width="7.5" style="3" customWidth="1"/>
    <col min="4104" max="4106" width="8.25" style="3" customWidth="1"/>
    <col min="4107" max="4107" width="5.75" style="3" customWidth="1"/>
    <col min="4108" max="4347" width="9" style="3"/>
    <col min="4348" max="4348" width="18.125" style="3" customWidth="1"/>
    <col min="4349" max="4349" width="8" style="3" customWidth="1"/>
    <col min="4350" max="4350" width="12.875" style="3" customWidth="1"/>
    <col min="4351" max="4351" width="9.125" style="3" customWidth="1"/>
    <col min="4352" max="4352" width="7.875" style="3" customWidth="1"/>
    <col min="4353" max="4353" width="11.625" style="3" customWidth="1"/>
    <col min="4354" max="4354" width="6.625" style="3" customWidth="1"/>
    <col min="4355" max="4355" width="11.875" style="3" customWidth="1"/>
    <col min="4356" max="4356" width="8.75" style="3" customWidth="1"/>
    <col min="4357" max="4357" width="7.125" style="3" customWidth="1"/>
    <col min="4358" max="4358" width="5" style="3" customWidth="1"/>
    <col min="4359" max="4359" width="7.5" style="3" customWidth="1"/>
    <col min="4360" max="4362" width="8.25" style="3" customWidth="1"/>
    <col min="4363" max="4363" width="5.75" style="3" customWidth="1"/>
    <col min="4364" max="4603" width="9" style="3"/>
    <col min="4604" max="4604" width="18.125" style="3" customWidth="1"/>
    <col min="4605" max="4605" width="8" style="3" customWidth="1"/>
    <col min="4606" max="4606" width="12.875" style="3" customWidth="1"/>
    <col min="4607" max="4607" width="9.125" style="3" customWidth="1"/>
    <col min="4608" max="4608" width="7.875" style="3" customWidth="1"/>
    <col min="4609" max="4609" width="11.625" style="3" customWidth="1"/>
    <col min="4610" max="4610" width="6.625" style="3" customWidth="1"/>
    <col min="4611" max="4611" width="11.875" style="3" customWidth="1"/>
    <col min="4612" max="4612" width="8.75" style="3" customWidth="1"/>
    <col min="4613" max="4613" width="7.125" style="3" customWidth="1"/>
    <col min="4614" max="4614" width="5" style="3" customWidth="1"/>
    <col min="4615" max="4615" width="7.5" style="3" customWidth="1"/>
    <col min="4616" max="4618" width="8.25" style="3" customWidth="1"/>
    <col min="4619" max="4619" width="5.75" style="3" customWidth="1"/>
    <col min="4620" max="4859" width="9" style="3"/>
    <col min="4860" max="4860" width="18.125" style="3" customWidth="1"/>
    <col min="4861" max="4861" width="8" style="3" customWidth="1"/>
    <col min="4862" max="4862" width="12.875" style="3" customWidth="1"/>
    <col min="4863" max="4863" width="9.125" style="3" customWidth="1"/>
    <col min="4864" max="4864" width="7.875" style="3" customWidth="1"/>
    <col min="4865" max="4865" width="11.625" style="3" customWidth="1"/>
    <col min="4866" max="4866" width="6.625" style="3" customWidth="1"/>
    <col min="4867" max="4867" width="11.875" style="3" customWidth="1"/>
    <col min="4868" max="4868" width="8.75" style="3" customWidth="1"/>
    <col min="4869" max="4869" width="7.125" style="3" customWidth="1"/>
    <col min="4870" max="4870" width="5" style="3" customWidth="1"/>
    <col min="4871" max="4871" width="7.5" style="3" customWidth="1"/>
    <col min="4872" max="4874" width="8.25" style="3" customWidth="1"/>
    <col min="4875" max="4875" width="5.75" style="3" customWidth="1"/>
    <col min="4876" max="5115" width="9" style="3"/>
    <col min="5116" max="5116" width="18.125" style="3" customWidth="1"/>
    <col min="5117" max="5117" width="8" style="3" customWidth="1"/>
    <col min="5118" max="5118" width="12.875" style="3" customWidth="1"/>
    <col min="5119" max="5119" width="9.125" style="3" customWidth="1"/>
    <col min="5120" max="5120" width="7.875" style="3" customWidth="1"/>
    <col min="5121" max="5121" width="11.625" style="3" customWidth="1"/>
    <col min="5122" max="5122" width="6.625" style="3" customWidth="1"/>
    <col min="5123" max="5123" width="11.875" style="3" customWidth="1"/>
    <col min="5124" max="5124" width="8.75" style="3" customWidth="1"/>
    <col min="5125" max="5125" width="7.125" style="3" customWidth="1"/>
    <col min="5126" max="5126" width="5" style="3" customWidth="1"/>
    <col min="5127" max="5127" width="7.5" style="3" customWidth="1"/>
    <col min="5128" max="5130" width="8.25" style="3" customWidth="1"/>
    <col min="5131" max="5131" width="5.75" style="3" customWidth="1"/>
    <col min="5132" max="5371" width="9" style="3"/>
    <col min="5372" max="5372" width="18.125" style="3" customWidth="1"/>
    <col min="5373" max="5373" width="8" style="3" customWidth="1"/>
    <col min="5374" max="5374" width="12.875" style="3" customWidth="1"/>
    <col min="5375" max="5375" width="9.125" style="3" customWidth="1"/>
    <col min="5376" max="5376" width="7.875" style="3" customWidth="1"/>
    <col min="5377" max="5377" width="11.625" style="3" customWidth="1"/>
    <col min="5378" max="5378" width="6.625" style="3" customWidth="1"/>
    <col min="5379" max="5379" width="11.875" style="3" customWidth="1"/>
    <col min="5380" max="5380" width="8.75" style="3" customWidth="1"/>
    <col min="5381" max="5381" width="7.125" style="3" customWidth="1"/>
    <col min="5382" max="5382" width="5" style="3" customWidth="1"/>
    <col min="5383" max="5383" width="7.5" style="3" customWidth="1"/>
    <col min="5384" max="5386" width="8.25" style="3" customWidth="1"/>
    <col min="5387" max="5387" width="5.75" style="3" customWidth="1"/>
    <col min="5388" max="5627" width="9" style="3"/>
    <col min="5628" max="5628" width="18.125" style="3" customWidth="1"/>
    <col min="5629" max="5629" width="8" style="3" customWidth="1"/>
    <col min="5630" max="5630" width="12.875" style="3" customWidth="1"/>
    <col min="5631" max="5631" width="9.125" style="3" customWidth="1"/>
    <col min="5632" max="5632" width="7.875" style="3" customWidth="1"/>
    <col min="5633" max="5633" width="11.625" style="3" customWidth="1"/>
    <col min="5634" max="5634" width="6.625" style="3" customWidth="1"/>
    <col min="5635" max="5635" width="11.875" style="3" customWidth="1"/>
    <col min="5636" max="5636" width="8.75" style="3" customWidth="1"/>
    <col min="5637" max="5637" width="7.125" style="3" customWidth="1"/>
    <col min="5638" max="5638" width="5" style="3" customWidth="1"/>
    <col min="5639" max="5639" width="7.5" style="3" customWidth="1"/>
    <col min="5640" max="5642" width="8.25" style="3" customWidth="1"/>
    <col min="5643" max="5643" width="5.75" style="3" customWidth="1"/>
    <col min="5644" max="5883" width="9" style="3"/>
    <col min="5884" max="5884" width="18.125" style="3" customWidth="1"/>
    <col min="5885" max="5885" width="8" style="3" customWidth="1"/>
    <col min="5886" max="5886" width="12.875" style="3" customWidth="1"/>
    <col min="5887" max="5887" width="9.125" style="3" customWidth="1"/>
    <col min="5888" max="5888" width="7.875" style="3" customWidth="1"/>
    <col min="5889" max="5889" width="11.625" style="3" customWidth="1"/>
    <col min="5890" max="5890" width="6.625" style="3" customWidth="1"/>
    <col min="5891" max="5891" width="11.875" style="3" customWidth="1"/>
    <col min="5892" max="5892" width="8.75" style="3" customWidth="1"/>
    <col min="5893" max="5893" width="7.125" style="3" customWidth="1"/>
    <col min="5894" max="5894" width="5" style="3" customWidth="1"/>
    <col min="5895" max="5895" width="7.5" style="3" customWidth="1"/>
    <col min="5896" max="5898" width="8.25" style="3" customWidth="1"/>
    <col min="5899" max="5899" width="5.75" style="3" customWidth="1"/>
    <col min="5900" max="6139" width="9" style="3"/>
    <col min="6140" max="6140" width="18.125" style="3" customWidth="1"/>
    <col min="6141" max="6141" width="8" style="3" customWidth="1"/>
    <col min="6142" max="6142" width="12.875" style="3" customWidth="1"/>
    <col min="6143" max="6143" width="9.125" style="3" customWidth="1"/>
    <col min="6144" max="6144" width="7.875" style="3" customWidth="1"/>
    <col min="6145" max="6145" width="11.625" style="3" customWidth="1"/>
    <col min="6146" max="6146" width="6.625" style="3" customWidth="1"/>
    <col min="6147" max="6147" width="11.875" style="3" customWidth="1"/>
    <col min="6148" max="6148" width="8.75" style="3" customWidth="1"/>
    <col min="6149" max="6149" width="7.125" style="3" customWidth="1"/>
    <col min="6150" max="6150" width="5" style="3" customWidth="1"/>
    <col min="6151" max="6151" width="7.5" style="3" customWidth="1"/>
    <col min="6152" max="6154" width="8.25" style="3" customWidth="1"/>
    <col min="6155" max="6155" width="5.75" style="3" customWidth="1"/>
    <col min="6156" max="6395" width="9" style="3"/>
    <col min="6396" max="6396" width="18.125" style="3" customWidth="1"/>
    <col min="6397" max="6397" width="8" style="3" customWidth="1"/>
    <col min="6398" max="6398" width="12.875" style="3" customWidth="1"/>
    <col min="6399" max="6399" width="9.125" style="3" customWidth="1"/>
    <col min="6400" max="6400" width="7.875" style="3" customWidth="1"/>
    <col min="6401" max="6401" width="11.625" style="3" customWidth="1"/>
    <col min="6402" max="6402" width="6.625" style="3" customWidth="1"/>
    <col min="6403" max="6403" width="11.875" style="3" customWidth="1"/>
    <col min="6404" max="6404" width="8.75" style="3" customWidth="1"/>
    <col min="6405" max="6405" width="7.125" style="3" customWidth="1"/>
    <col min="6406" max="6406" width="5" style="3" customWidth="1"/>
    <col min="6407" max="6407" width="7.5" style="3" customWidth="1"/>
    <col min="6408" max="6410" width="8.25" style="3" customWidth="1"/>
    <col min="6411" max="6411" width="5.75" style="3" customWidth="1"/>
    <col min="6412" max="6651" width="9" style="3"/>
    <col min="6652" max="6652" width="18.125" style="3" customWidth="1"/>
    <col min="6653" max="6653" width="8" style="3" customWidth="1"/>
    <col min="6654" max="6654" width="12.875" style="3" customWidth="1"/>
    <col min="6655" max="6655" width="9.125" style="3" customWidth="1"/>
    <col min="6656" max="6656" width="7.875" style="3" customWidth="1"/>
    <col min="6657" max="6657" width="11.625" style="3" customWidth="1"/>
    <col min="6658" max="6658" width="6.625" style="3" customWidth="1"/>
    <col min="6659" max="6659" width="11.875" style="3" customWidth="1"/>
    <col min="6660" max="6660" width="8.75" style="3" customWidth="1"/>
    <col min="6661" max="6661" width="7.125" style="3" customWidth="1"/>
    <col min="6662" max="6662" width="5" style="3" customWidth="1"/>
    <col min="6663" max="6663" width="7.5" style="3" customWidth="1"/>
    <col min="6664" max="6666" width="8.25" style="3" customWidth="1"/>
    <col min="6667" max="6667" width="5.75" style="3" customWidth="1"/>
    <col min="6668" max="6907" width="9" style="3"/>
    <col min="6908" max="6908" width="18.125" style="3" customWidth="1"/>
    <col min="6909" max="6909" width="8" style="3" customWidth="1"/>
    <col min="6910" max="6910" width="12.875" style="3" customWidth="1"/>
    <col min="6911" max="6911" width="9.125" style="3" customWidth="1"/>
    <col min="6912" max="6912" width="7.875" style="3" customWidth="1"/>
    <col min="6913" max="6913" width="11.625" style="3" customWidth="1"/>
    <col min="6914" max="6914" width="6.625" style="3" customWidth="1"/>
    <col min="6915" max="6915" width="11.875" style="3" customWidth="1"/>
    <col min="6916" max="6916" width="8.75" style="3" customWidth="1"/>
    <col min="6917" max="6917" width="7.125" style="3" customWidth="1"/>
    <col min="6918" max="6918" width="5" style="3" customWidth="1"/>
    <col min="6919" max="6919" width="7.5" style="3" customWidth="1"/>
    <col min="6920" max="6922" width="8.25" style="3" customWidth="1"/>
    <col min="6923" max="6923" width="5.75" style="3" customWidth="1"/>
    <col min="6924" max="7163" width="9" style="3"/>
    <col min="7164" max="7164" width="18.125" style="3" customWidth="1"/>
    <col min="7165" max="7165" width="8" style="3" customWidth="1"/>
    <col min="7166" max="7166" width="12.875" style="3" customWidth="1"/>
    <col min="7167" max="7167" width="9.125" style="3" customWidth="1"/>
    <col min="7168" max="7168" width="7.875" style="3" customWidth="1"/>
    <col min="7169" max="7169" width="11.625" style="3" customWidth="1"/>
    <col min="7170" max="7170" width="6.625" style="3" customWidth="1"/>
    <col min="7171" max="7171" width="11.875" style="3" customWidth="1"/>
    <col min="7172" max="7172" width="8.75" style="3" customWidth="1"/>
    <col min="7173" max="7173" width="7.125" style="3" customWidth="1"/>
    <col min="7174" max="7174" width="5" style="3" customWidth="1"/>
    <col min="7175" max="7175" width="7.5" style="3" customWidth="1"/>
    <col min="7176" max="7178" width="8.25" style="3" customWidth="1"/>
    <col min="7179" max="7179" width="5.75" style="3" customWidth="1"/>
    <col min="7180" max="7419" width="9" style="3"/>
    <col min="7420" max="7420" width="18.125" style="3" customWidth="1"/>
    <col min="7421" max="7421" width="8" style="3" customWidth="1"/>
    <col min="7422" max="7422" width="12.875" style="3" customWidth="1"/>
    <col min="7423" max="7423" width="9.125" style="3" customWidth="1"/>
    <col min="7424" max="7424" width="7.875" style="3" customWidth="1"/>
    <col min="7425" max="7425" width="11.625" style="3" customWidth="1"/>
    <col min="7426" max="7426" width="6.625" style="3" customWidth="1"/>
    <col min="7427" max="7427" width="11.875" style="3" customWidth="1"/>
    <col min="7428" max="7428" width="8.75" style="3" customWidth="1"/>
    <col min="7429" max="7429" width="7.125" style="3" customWidth="1"/>
    <col min="7430" max="7430" width="5" style="3" customWidth="1"/>
    <col min="7431" max="7431" width="7.5" style="3" customWidth="1"/>
    <col min="7432" max="7434" width="8.25" style="3" customWidth="1"/>
    <col min="7435" max="7435" width="5.75" style="3" customWidth="1"/>
    <col min="7436" max="7675" width="9" style="3"/>
    <col min="7676" max="7676" width="18.125" style="3" customWidth="1"/>
    <col min="7677" max="7677" width="8" style="3" customWidth="1"/>
    <col min="7678" max="7678" width="12.875" style="3" customWidth="1"/>
    <col min="7679" max="7679" width="9.125" style="3" customWidth="1"/>
    <col min="7680" max="7680" width="7.875" style="3" customWidth="1"/>
    <col min="7681" max="7681" width="11.625" style="3" customWidth="1"/>
    <col min="7682" max="7682" width="6.625" style="3" customWidth="1"/>
    <col min="7683" max="7683" width="11.875" style="3" customWidth="1"/>
    <col min="7684" max="7684" width="8.75" style="3" customWidth="1"/>
    <col min="7685" max="7685" width="7.125" style="3" customWidth="1"/>
    <col min="7686" max="7686" width="5" style="3" customWidth="1"/>
    <col min="7687" max="7687" width="7.5" style="3" customWidth="1"/>
    <col min="7688" max="7690" width="8.25" style="3" customWidth="1"/>
    <col min="7691" max="7691" width="5.75" style="3" customWidth="1"/>
    <col min="7692" max="7931" width="9" style="3"/>
    <col min="7932" max="7932" width="18.125" style="3" customWidth="1"/>
    <col min="7933" max="7933" width="8" style="3" customWidth="1"/>
    <col min="7934" max="7934" width="12.875" style="3" customWidth="1"/>
    <col min="7935" max="7935" width="9.125" style="3" customWidth="1"/>
    <col min="7936" max="7936" width="7.875" style="3" customWidth="1"/>
    <col min="7937" max="7937" width="11.625" style="3" customWidth="1"/>
    <col min="7938" max="7938" width="6.625" style="3" customWidth="1"/>
    <col min="7939" max="7939" width="11.875" style="3" customWidth="1"/>
    <col min="7940" max="7940" width="8.75" style="3" customWidth="1"/>
    <col min="7941" max="7941" width="7.125" style="3" customWidth="1"/>
    <col min="7942" max="7942" width="5" style="3" customWidth="1"/>
    <col min="7943" max="7943" width="7.5" style="3" customWidth="1"/>
    <col min="7944" max="7946" width="8.25" style="3" customWidth="1"/>
    <col min="7947" max="7947" width="5.75" style="3" customWidth="1"/>
    <col min="7948" max="8187" width="9" style="3"/>
    <col min="8188" max="8188" width="18.125" style="3" customWidth="1"/>
    <col min="8189" max="8189" width="8" style="3" customWidth="1"/>
    <col min="8190" max="8190" width="12.875" style="3" customWidth="1"/>
    <col min="8191" max="8191" width="9.125" style="3" customWidth="1"/>
    <col min="8192" max="8192" width="7.875" style="3" customWidth="1"/>
    <col min="8193" max="8193" width="11.625" style="3" customWidth="1"/>
    <col min="8194" max="8194" width="6.625" style="3" customWidth="1"/>
    <col min="8195" max="8195" width="11.875" style="3" customWidth="1"/>
    <col min="8196" max="8196" width="8.75" style="3" customWidth="1"/>
    <col min="8197" max="8197" width="7.125" style="3" customWidth="1"/>
    <col min="8198" max="8198" width="5" style="3" customWidth="1"/>
    <col min="8199" max="8199" width="7.5" style="3" customWidth="1"/>
    <col min="8200" max="8202" width="8.25" style="3" customWidth="1"/>
    <col min="8203" max="8203" width="5.75" style="3" customWidth="1"/>
    <col min="8204" max="8443" width="9" style="3"/>
    <col min="8444" max="8444" width="18.125" style="3" customWidth="1"/>
    <col min="8445" max="8445" width="8" style="3" customWidth="1"/>
    <col min="8446" max="8446" width="12.875" style="3" customWidth="1"/>
    <col min="8447" max="8447" width="9.125" style="3" customWidth="1"/>
    <col min="8448" max="8448" width="7.875" style="3" customWidth="1"/>
    <col min="8449" max="8449" width="11.625" style="3" customWidth="1"/>
    <col min="8450" max="8450" width="6.625" style="3" customWidth="1"/>
    <col min="8451" max="8451" width="11.875" style="3" customWidth="1"/>
    <col min="8452" max="8452" width="8.75" style="3" customWidth="1"/>
    <col min="8453" max="8453" width="7.125" style="3" customWidth="1"/>
    <col min="8454" max="8454" width="5" style="3" customWidth="1"/>
    <col min="8455" max="8455" width="7.5" style="3" customWidth="1"/>
    <col min="8456" max="8458" width="8.25" style="3" customWidth="1"/>
    <col min="8459" max="8459" width="5.75" style="3" customWidth="1"/>
    <col min="8460" max="8699" width="9" style="3"/>
    <col min="8700" max="8700" width="18.125" style="3" customWidth="1"/>
    <col min="8701" max="8701" width="8" style="3" customWidth="1"/>
    <col min="8702" max="8702" width="12.875" style="3" customWidth="1"/>
    <col min="8703" max="8703" width="9.125" style="3" customWidth="1"/>
    <col min="8704" max="8704" width="7.875" style="3" customWidth="1"/>
    <col min="8705" max="8705" width="11.625" style="3" customWidth="1"/>
    <col min="8706" max="8706" width="6.625" style="3" customWidth="1"/>
    <col min="8707" max="8707" width="11.875" style="3" customWidth="1"/>
    <col min="8708" max="8708" width="8.75" style="3" customWidth="1"/>
    <col min="8709" max="8709" width="7.125" style="3" customWidth="1"/>
    <col min="8710" max="8710" width="5" style="3" customWidth="1"/>
    <col min="8711" max="8711" width="7.5" style="3" customWidth="1"/>
    <col min="8712" max="8714" width="8.25" style="3" customWidth="1"/>
    <col min="8715" max="8715" width="5.75" style="3" customWidth="1"/>
    <col min="8716" max="8955" width="9" style="3"/>
    <col min="8956" max="8956" width="18.125" style="3" customWidth="1"/>
    <col min="8957" max="8957" width="8" style="3" customWidth="1"/>
    <col min="8958" max="8958" width="12.875" style="3" customWidth="1"/>
    <col min="8959" max="8959" width="9.125" style="3" customWidth="1"/>
    <col min="8960" max="8960" width="7.875" style="3" customWidth="1"/>
    <col min="8961" max="8961" width="11.625" style="3" customWidth="1"/>
    <col min="8962" max="8962" width="6.625" style="3" customWidth="1"/>
    <col min="8963" max="8963" width="11.875" style="3" customWidth="1"/>
    <col min="8964" max="8964" width="8.75" style="3" customWidth="1"/>
    <col min="8965" max="8965" width="7.125" style="3" customWidth="1"/>
    <col min="8966" max="8966" width="5" style="3" customWidth="1"/>
    <col min="8967" max="8967" width="7.5" style="3" customWidth="1"/>
    <col min="8968" max="8970" width="8.25" style="3" customWidth="1"/>
    <col min="8971" max="8971" width="5.75" style="3" customWidth="1"/>
    <col min="8972" max="9211" width="9" style="3"/>
    <col min="9212" max="9212" width="18.125" style="3" customWidth="1"/>
    <col min="9213" max="9213" width="8" style="3" customWidth="1"/>
    <col min="9214" max="9214" width="12.875" style="3" customWidth="1"/>
    <col min="9215" max="9215" width="9.125" style="3" customWidth="1"/>
    <col min="9216" max="9216" width="7.875" style="3" customWidth="1"/>
    <col min="9217" max="9217" width="11.625" style="3" customWidth="1"/>
    <col min="9218" max="9218" width="6.625" style="3" customWidth="1"/>
    <col min="9219" max="9219" width="11.875" style="3" customWidth="1"/>
    <col min="9220" max="9220" width="8.75" style="3" customWidth="1"/>
    <col min="9221" max="9221" width="7.125" style="3" customWidth="1"/>
    <col min="9222" max="9222" width="5" style="3" customWidth="1"/>
    <col min="9223" max="9223" width="7.5" style="3" customWidth="1"/>
    <col min="9224" max="9226" width="8.25" style="3" customWidth="1"/>
    <col min="9227" max="9227" width="5.75" style="3" customWidth="1"/>
    <col min="9228" max="9467" width="9" style="3"/>
    <col min="9468" max="9468" width="18.125" style="3" customWidth="1"/>
    <col min="9469" max="9469" width="8" style="3" customWidth="1"/>
    <col min="9470" max="9470" width="12.875" style="3" customWidth="1"/>
    <col min="9471" max="9471" width="9.125" style="3" customWidth="1"/>
    <col min="9472" max="9472" width="7.875" style="3" customWidth="1"/>
    <col min="9473" max="9473" width="11.625" style="3" customWidth="1"/>
    <col min="9474" max="9474" width="6.625" style="3" customWidth="1"/>
    <col min="9475" max="9475" width="11.875" style="3" customWidth="1"/>
    <col min="9476" max="9476" width="8.75" style="3" customWidth="1"/>
    <col min="9477" max="9477" width="7.125" style="3" customWidth="1"/>
    <col min="9478" max="9478" width="5" style="3" customWidth="1"/>
    <col min="9479" max="9479" width="7.5" style="3" customWidth="1"/>
    <col min="9480" max="9482" width="8.25" style="3" customWidth="1"/>
    <col min="9483" max="9483" width="5.75" style="3" customWidth="1"/>
    <col min="9484" max="9723" width="9" style="3"/>
    <col min="9724" max="9724" width="18.125" style="3" customWidth="1"/>
    <col min="9725" max="9725" width="8" style="3" customWidth="1"/>
    <col min="9726" max="9726" width="12.875" style="3" customWidth="1"/>
    <col min="9727" max="9727" width="9.125" style="3" customWidth="1"/>
    <col min="9728" max="9728" width="7.875" style="3" customWidth="1"/>
    <col min="9729" max="9729" width="11.625" style="3" customWidth="1"/>
    <col min="9730" max="9730" width="6.625" style="3" customWidth="1"/>
    <col min="9731" max="9731" width="11.875" style="3" customWidth="1"/>
    <col min="9732" max="9732" width="8.75" style="3" customWidth="1"/>
    <col min="9733" max="9733" width="7.125" style="3" customWidth="1"/>
    <col min="9734" max="9734" width="5" style="3" customWidth="1"/>
    <col min="9735" max="9735" width="7.5" style="3" customWidth="1"/>
    <col min="9736" max="9738" width="8.25" style="3" customWidth="1"/>
    <col min="9739" max="9739" width="5.75" style="3" customWidth="1"/>
    <col min="9740" max="9979" width="9" style="3"/>
    <col min="9980" max="9980" width="18.125" style="3" customWidth="1"/>
    <col min="9981" max="9981" width="8" style="3" customWidth="1"/>
    <col min="9982" max="9982" width="12.875" style="3" customWidth="1"/>
    <col min="9983" max="9983" width="9.125" style="3" customWidth="1"/>
    <col min="9984" max="9984" width="7.875" style="3" customWidth="1"/>
    <col min="9985" max="9985" width="11.625" style="3" customWidth="1"/>
    <col min="9986" max="9986" width="6.625" style="3" customWidth="1"/>
    <col min="9987" max="9987" width="11.875" style="3" customWidth="1"/>
    <col min="9988" max="9988" width="8.75" style="3" customWidth="1"/>
    <col min="9989" max="9989" width="7.125" style="3" customWidth="1"/>
    <col min="9990" max="9990" width="5" style="3" customWidth="1"/>
    <col min="9991" max="9991" width="7.5" style="3" customWidth="1"/>
    <col min="9992" max="9994" width="8.25" style="3" customWidth="1"/>
    <col min="9995" max="9995" width="5.75" style="3" customWidth="1"/>
    <col min="9996" max="10235" width="9" style="3"/>
    <col min="10236" max="10236" width="18.125" style="3" customWidth="1"/>
    <col min="10237" max="10237" width="8" style="3" customWidth="1"/>
    <col min="10238" max="10238" width="12.875" style="3" customWidth="1"/>
    <col min="10239" max="10239" width="9.125" style="3" customWidth="1"/>
    <col min="10240" max="10240" width="7.875" style="3" customWidth="1"/>
    <col min="10241" max="10241" width="11.625" style="3" customWidth="1"/>
    <col min="10242" max="10242" width="6.625" style="3" customWidth="1"/>
    <col min="10243" max="10243" width="11.875" style="3" customWidth="1"/>
    <col min="10244" max="10244" width="8.75" style="3" customWidth="1"/>
    <col min="10245" max="10245" width="7.125" style="3" customWidth="1"/>
    <col min="10246" max="10246" width="5" style="3" customWidth="1"/>
    <col min="10247" max="10247" width="7.5" style="3" customWidth="1"/>
    <col min="10248" max="10250" width="8.25" style="3" customWidth="1"/>
    <col min="10251" max="10251" width="5.75" style="3" customWidth="1"/>
    <col min="10252" max="10491" width="9" style="3"/>
    <col min="10492" max="10492" width="18.125" style="3" customWidth="1"/>
    <col min="10493" max="10493" width="8" style="3" customWidth="1"/>
    <col min="10494" max="10494" width="12.875" style="3" customWidth="1"/>
    <col min="10495" max="10495" width="9.125" style="3" customWidth="1"/>
    <col min="10496" max="10496" width="7.875" style="3" customWidth="1"/>
    <col min="10497" max="10497" width="11.625" style="3" customWidth="1"/>
    <col min="10498" max="10498" width="6.625" style="3" customWidth="1"/>
    <col min="10499" max="10499" width="11.875" style="3" customWidth="1"/>
    <col min="10500" max="10500" width="8.75" style="3" customWidth="1"/>
    <col min="10501" max="10501" width="7.125" style="3" customWidth="1"/>
    <col min="10502" max="10502" width="5" style="3" customWidth="1"/>
    <col min="10503" max="10503" width="7.5" style="3" customWidth="1"/>
    <col min="10504" max="10506" width="8.25" style="3" customWidth="1"/>
    <col min="10507" max="10507" width="5.75" style="3" customWidth="1"/>
    <col min="10508" max="10747" width="9" style="3"/>
    <col min="10748" max="10748" width="18.125" style="3" customWidth="1"/>
    <col min="10749" max="10749" width="8" style="3" customWidth="1"/>
    <col min="10750" max="10750" width="12.875" style="3" customWidth="1"/>
    <col min="10751" max="10751" width="9.125" style="3" customWidth="1"/>
    <col min="10752" max="10752" width="7.875" style="3" customWidth="1"/>
    <col min="10753" max="10753" width="11.625" style="3" customWidth="1"/>
    <col min="10754" max="10754" width="6.625" style="3" customWidth="1"/>
    <col min="10755" max="10755" width="11.875" style="3" customWidth="1"/>
    <col min="10756" max="10756" width="8.75" style="3" customWidth="1"/>
    <col min="10757" max="10757" width="7.125" style="3" customWidth="1"/>
    <col min="10758" max="10758" width="5" style="3" customWidth="1"/>
    <col min="10759" max="10759" width="7.5" style="3" customWidth="1"/>
    <col min="10760" max="10762" width="8.25" style="3" customWidth="1"/>
    <col min="10763" max="10763" width="5.75" style="3" customWidth="1"/>
    <col min="10764" max="11003" width="9" style="3"/>
    <col min="11004" max="11004" width="18.125" style="3" customWidth="1"/>
    <col min="11005" max="11005" width="8" style="3" customWidth="1"/>
    <col min="11006" max="11006" width="12.875" style="3" customWidth="1"/>
    <col min="11007" max="11007" width="9.125" style="3" customWidth="1"/>
    <col min="11008" max="11008" width="7.875" style="3" customWidth="1"/>
    <col min="11009" max="11009" width="11.625" style="3" customWidth="1"/>
    <col min="11010" max="11010" width="6.625" style="3" customWidth="1"/>
    <col min="11011" max="11011" width="11.875" style="3" customWidth="1"/>
    <col min="11012" max="11012" width="8.75" style="3" customWidth="1"/>
    <col min="11013" max="11013" width="7.125" style="3" customWidth="1"/>
    <col min="11014" max="11014" width="5" style="3" customWidth="1"/>
    <col min="11015" max="11015" width="7.5" style="3" customWidth="1"/>
    <col min="11016" max="11018" width="8.25" style="3" customWidth="1"/>
    <col min="11019" max="11019" width="5.75" style="3" customWidth="1"/>
    <col min="11020" max="11259" width="9" style="3"/>
    <col min="11260" max="11260" width="18.125" style="3" customWidth="1"/>
    <col min="11261" max="11261" width="8" style="3" customWidth="1"/>
    <col min="11262" max="11262" width="12.875" style="3" customWidth="1"/>
    <col min="11263" max="11263" width="9.125" style="3" customWidth="1"/>
    <col min="11264" max="11264" width="7.875" style="3" customWidth="1"/>
    <col min="11265" max="11265" width="11.625" style="3" customWidth="1"/>
    <col min="11266" max="11266" width="6.625" style="3" customWidth="1"/>
    <col min="11267" max="11267" width="11.875" style="3" customWidth="1"/>
    <col min="11268" max="11268" width="8.75" style="3" customWidth="1"/>
    <col min="11269" max="11269" width="7.125" style="3" customWidth="1"/>
    <col min="11270" max="11270" width="5" style="3" customWidth="1"/>
    <col min="11271" max="11271" width="7.5" style="3" customWidth="1"/>
    <col min="11272" max="11274" width="8.25" style="3" customWidth="1"/>
    <col min="11275" max="11275" width="5.75" style="3" customWidth="1"/>
    <col min="11276" max="11515" width="9" style="3"/>
    <col min="11516" max="11516" width="18.125" style="3" customWidth="1"/>
    <col min="11517" max="11517" width="8" style="3" customWidth="1"/>
    <col min="11518" max="11518" width="12.875" style="3" customWidth="1"/>
    <col min="11519" max="11519" width="9.125" style="3" customWidth="1"/>
    <col min="11520" max="11520" width="7.875" style="3" customWidth="1"/>
    <col min="11521" max="11521" width="11.625" style="3" customWidth="1"/>
    <col min="11522" max="11522" width="6.625" style="3" customWidth="1"/>
    <col min="11523" max="11523" width="11.875" style="3" customWidth="1"/>
    <col min="11524" max="11524" width="8.75" style="3" customWidth="1"/>
    <col min="11525" max="11525" width="7.125" style="3" customWidth="1"/>
    <col min="11526" max="11526" width="5" style="3" customWidth="1"/>
    <col min="11527" max="11527" width="7.5" style="3" customWidth="1"/>
    <col min="11528" max="11530" width="8.25" style="3" customWidth="1"/>
    <col min="11531" max="11531" width="5.75" style="3" customWidth="1"/>
    <col min="11532" max="11771" width="9" style="3"/>
    <col min="11772" max="11772" width="18.125" style="3" customWidth="1"/>
    <col min="11773" max="11773" width="8" style="3" customWidth="1"/>
    <col min="11774" max="11774" width="12.875" style="3" customWidth="1"/>
    <col min="11775" max="11775" width="9.125" style="3" customWidth="1"/>
    <col min="11776" max="11776" width="7.875" style="3" customWidth="1"/>
    <col min="11777" max="11777" width="11.625" style="3" customWidth="1"/>
    <col min="11778" max="11778" width="6.625" style="3" customWidth="1"/>
    <col min="11779" max="11779" width="11.875" style="3" customWidth="1"/>
    <col min="11780" max="11780" width="8.75" style="3" customWidth="1"/>
    <col min="11781" max="11781" width="7.125" style="3" customWidth="1"/>
    <col min="11782" max="11782" width="5" style="3" customWidth="1"/>
    <col min="11783" max="11783" width="7.5" style="3" customWidth="1"/>
    <col min="11784" max="11786" width="8.25" style="3" customWidth="1"/>
    <col min="11787" max="11787" width="5.75" style="3" customWidth="1"/>
    <col min="11788" max="12027" width="9" style="3"/>
    <col min="12028" max="12028" width="18.125" style="3" customWidth="1"/>
    <col min="12029" max="12029" width="8" style="3" customWidth="1"/>
    <col min="12030" max="12030" width="12.875" style="3" customWidth="1"/>
    <col min="12031" max="12031" width="9.125" style="3" customWidth="1"/>
    <col min="12032" max="12032" width="7.875" style="3" customWidth="1"/>
    <col min="12033" max="12033" width="11.625" style="3" customWidth="1"/>
    <col min="12034" max="12034" width="6.625" style="3" customWidth="1"/>
    <col min="12035" max="12035" width="11.875" style="3" customWidth="1"/>
    <col min="12036" max="12036" width="8.75" style="3" customWidth="1"/>
    <col min="12037" max="12037" width="7.125" style="3" customWidth="1"/>
    <col min="12038" max="12038" width="5" style="3" customWidth="1"/>
    <col min="12039" max="12039" width="7.5" style="3" customWidth="1"/>
    <col min="12040" max="12042" width="8.25" style="3" customWidth="1"/>
    <col min="12043" max="12043" width="5.75" style="3" customWidth="1"/>
    <col min="12044" max="12283" width="9" style="3"/>
    <col min="12284" max="12284" width="18.125" style="3" customWidth="1"/>
    <col min="12285" max="12285" width="8" style="3" customWidth="1"/>
    <col min="12286" max="12286" width="12.875" style="3" customWidth="1"/>
    <col min="12287" max="12287" width="9.125" style="3" customWidth="1"/>
    <col min="12288" max="12288" width="7.875" style="3" customWidth="1"/>
    <col min="12289" max="12289" width="11.625" style="3" customWidth="1"/>
    <col min="12290" max="12290" width="6.625" style="3" customWidth="1"/>
    <col min="12291" max="12291" width="11.875" style="3" customWidth="1"/>
    <col min="12292" max="12292" width="8.75" style="3" customWidth="1"/>
    <col min="12293" max="12293" width="7.125" style="3" customWidth="1"/>
    <col min="12294" max="12294" width="5" style="3" customWidth="1"/>
    <col min="12295" max="12295" width="7.5" style="3" customWidth="1"/>
    <col min="12296" max="12298" width="8.25" style="3" customWidth="1"/>
    <col min="12299" max="12299" width="5.75" style="3" customWidth="1"/>
    <col min="12300" max="12539" width="9" style="3"/>
    <col min="12540" max="12540" width="18.125" style="3" customWidth="1"/>
    <col min="12541" max="12541" width="8" style="3" customWidth="1"/>
    <col min="12542" max="12542" width="12.875" style="3" customWidth="1"/>
    <col min="12543" max="12543" width="9.125" style="3" customWidth="1"/>
    <col min="12544" max="12544" width="7.875" style="3" customWidth="1"/>
    <col min="12545" max="12545" width="11.625" style="3" customWidth="1"/>
    <col min="12546" max="12546" width="6.625" style="3" customWidth="1"/>
    <col min="12547" max="12547" width="11.875" style="3" customWidth="1"/>
    <col min="12548" max="12548" width="8.75" style="3" customWidth="1"/>
    <col min="12549" max="12549" width="7.125" style="3" customWidth="1"/>
    <col min="12550" max="12550" width="5" style="3" customWidth="1"/>
    <col min="12551" max="12551" width="7.5" style="3" customWidth="1"/>
    <col min="12552" max="12554" width="8.25" style="3" customWidth="1"/>
    <col min="12555" max="12555" width="5.75" style="3" customWidth="1"/>
    <col min="12556" max="12795" width="9" style="3"/>
    <col min="12796" max="12796" width="18.125" style="3" customWidth="1"/>
    <col min="12797" max="12797" width="8" style="3" customWidth="1"/>
    <col min="12798" max="12798" width="12.875" style="3" customWidth="1"/>
    <col min="12799" max="12799" width="9.125" style="3" customWidth="1"/>
    <col min="12800" max="12800" width="7.875" style="3" customWidth="1"/>
    <col min="12801" max="12801" width="11.625" style="3" customWidth="1"/>
    <col min="12802" max="12802" width="6.625" style="3" customWidth="1"/>
    <col min="12803" max="12803" width="11.875" style="3" customWidth="1"/>
    <col min="12804" max="12804" width="8.75" style="3" customWidth="1"/>
    <col min="12805" max="12805" width="7.125" style="3" customWidth="1"/>
    <col min="12806" max="12806" width="5" style="3" customWidth="1"/>
    <col min="12807" max="12807" width="7.5" style="3" customWidth="1"/>
    <col min="12808" max="12810" width="8.25" style="3" customWidth="1"/>
    <col min="12811" max="12811" width="5.75" style="3" customWidth="1"/>
    <col min="12812" max="13051" width="9" style="3"/>
    <col min="13052" max="13052" width="18.125" style="3" customWidth="1"/>
    <col min="13053" max="13053" width="8" style="3" customWidth="1"/>
    <col min="13054" max="13054" width="12.875" style="3" customWidth="1"/>
    <col min="13055" max="13055" width="9.125" style="3" customWidth="1"/>
    <col min="13056" max="13056" width="7.875" style="3" customWidth="1"/>
    <col min="13057" max="13057" width="11.625" style="3" customWidth="1"/>
    <col min="13058" max="13058" width="6.625" style="3" customWidth="1"/>
    <col min="13059" max="13059" width="11.875" style="3" customWidth="1"/>
    <col min="13060" max="13060" width="8.75" style="3" customWidth="1"/>
    <col min="13061" max="13061" width="7.125" style="3" customWidth="1"/>
    <col min="13062" max="13062" width="5" style="3" customWidth="1"/>
    <col min="13063" max="13063" width="7.5" style="3" customWidth="1"/>
    <col min="13064" max="13066" width="8.25" style="3" customWidth="1"/>
    <col min="13067" max="13067" width="5.75" style="3" customWidth="1"/>
    <col min="13068" max="13307" width="9" style="3"/>
    <col min="13308" max="13308" width="18.125" style="3" customWidth="1"/>
    <col min="13309" max="13309" width="8" style="3" customWidth="1"/>
    <col min="13310" max="13310" width="12.875" style="3" customWidth="1"/>
    <col min="13311" max="13311" width="9.125" style="3" customWidth="1"/>
    <col min="13312" max="13312" width="7.875" style="3" customWidth="1"/>
    <col min="13313" max="13313" width="11.625" style="3" customWidth="1"/>
    <col min="13314" max="13314" width="6.625" style="3" customWidth="1"/>
    <col min="13315" max="13315" width="11.875" style="3" customWidth="1"/>
    <col min="13316" max="13316" width="8.75" style="3" customWidth="1"/>
    <col min="13317" max="13317" width="7.125" style="3" customWidth="1"/>
    <col min="13318" max="13318" width="5" style="3" customWidth="1"/>
    <col min="13319" max="13319" width="7.5" style="3" customWidth="1"/>
    <col min="13320" max="13322" width="8.25" style="3" customWidth="1"/>
    <col min="13323" max="13323" width="5.75" style="3" customWidth="1"/>
    <col min="13324" max="13563" width="9" style="3"/>
    <col min="13564" max="13564" width="18.125" style="3" customWidth="1"/>
    <col min="13565" max="13565" width="8" style="3" customWidth="1"/>
    <col min="13566" max="13566" width="12.875" style="3" customWidth="1"/>
    <col min="13567" max="13567" width="9.125" style="3" customWidth="1"/>
    <col min="13568" max="13568" width="7.875" style="3" customWidth="1"/>
    <col min="13569" max="13569" width="11.625" style="3" customWidth="1"/>
    <col min="13570" max="13570" width="6.625" style="3" customWidth="1"/>
    <col min="13571" max="13571" width="11.875" style="3" customWidth="1"/>
    <col min="13572" max="13572" width="8.75" style="3" customWidth="1"/>
    <col min="13573" max="13573" width="7.125" style="3" customWidth="1"/>
    <col min="13574" max="13574" width="5" style="3" customWidth="1"/>
    <col min="13575" max="13575" width="7.5" style="3" customWidth="1"/>
    <col min="13576" max="13578" width="8.25" style="3" customWidth="1"/>
    <col min="13579" max="13579" width="5.75" style="3" customWidth="1"/>
    <col min="13580" max="13819" width="9" style="3"/>
    <col min="13820" max="13820" width="18.125" style="3" customWidth="1"/>
    <col min="13821" max="13821" width="8" style="3" customWidth="1"/>
    <col min="13822" max="13822" width="12.875" style="3" customWidth="1"/>
    <col min="13823" max="13823" width="9.125" style="3" customWidth="1"/>
    <col min="13824" max="13824" width="7.875" style="3" customWidth="1"/>
    <col min="13825" max="13825" width="11.625" style="3" customWidth="1"/>
    <col min="13826" max="13826" width="6.625" style="3" customWidth="1"/>
    <col min="13827" max="13827" width="11.875" style="3" customWidth="1"/>
    <col min="13828" max="13828" width="8.75" style="3" customWidth="1"/>
    <col min="13829" max="13829" width="7.125" style="3" customWidth="1"/>
    <col min="13830" max="13830" width="5" style="3" customWidth="1"/>
    <col min="13831" max="13831" width="7.5" style="3" customWidth="1"/>
    <col min="13832" max="13834" width="8.25" style="3" customWidth="1"/>
    <col min="13835" max="13835" width="5.75" style="3" customWidth="1"/>
    <col min="13836" max="14075" width="9" style="3"/>
    <col min="14076" max="14076" width="18.125" style="3" customWidth="1"/>
    <col min="14077" max="14077" width="8" style="3" customWidth="1"/>
    <col min="14078" max="14078" width="12.875" style="3" customWidth="1"/>
    <col min="14079" max="14079" width="9.125" style="3" customWidth="1"/>
    <col min="14080" max="14080" width="7.875" style="3" customWidth="1"/>
    <col min="14081" max="14081" width="11.625" style="3" customWidth="1"/>
    <col min="14082" max="14082" width="6.625" style="3" customWidth="1"/>
    <col min="14083" max="14083" width="11.875" style="3" customWidth="1"/>
    <col min="14084" max="14084" width="8.75" style="3" customWidth="1"/>
    <col min="14085" max="14085" width="7.125" style="3" customWidth="1"/>
    <col min="14086" max="14086" width="5" style="3" customWidth="1"/>
    <col min="14087" max="14087" width="7.5" style="3" customWidth="1"/>
    <col min="14088" max="14090" width="8.25" style="3" customWidth="1"/>
    <col min="14091" max="14091" width="5.75" style="3" customWidth="1"/>
    <col min="14092" max="14331" width="9" style="3"/>
    <col min="14332" max="14332" width="18.125" style="3" customWidth="1"/>
    <col min="14333" max="14333" width="8" style="3" customWidth="1"/>
    <col min="14334" max="14334" width="12.875" style="3" customWidth="1"/>
    <col min="14335" max="14335" width="9.125" style="3" customWidth="1"/>
    <col min="14336" max="14336" width="7.875" style="3" customWidth="1"/>
    <col min="14337" max="14337" width="11.625" style="3" customWidth="1"/>
    <col min="14338" max="14338" width="6.625" style="3" customWidth="1"/>
    <col min="14339" max="14339" width="11.875" style="3" customWidth="1"/>
    <col min="14340" max="14340" width="8.75" style="3" customWidth="1"/>
    <col min="14341" max="14341" width="7.125" style="3" customWidth="1"/>
    <col min="14342" max="14342" width="5" style="3" customWidth="1"/>
    <col min="14343" max="14343" width="7.5" style="3" customWidth="1"/>
    <col min="14344" max="14346" width="8.25" style="3" customWidth="1"/>
    <col min="14347" max="14347" width="5.75" style="3" customWidth="1"/>
    <col min="14348" max="14587" width="9" style="3"/>
    <col min="14588" max="14588" width="18.125" style="3" customWidth="1"/>
    <col min="14589" max="14589" width="8" style="3" customWidth="1"/>
    <col min="14590" max="14590" width="12.875" style="3" customWidth="1"/>
    <col min="14591" max="14591" width="9.125" style="3" customWidth="1"/>
    <col min="14592" max="14592" width="7.875" style="3" customWidth="1"/>
    <col min="14593" max="14593" width="11.625" style="3" customWidth="1"/>
    <col min="14594" max="14594" width="6.625" style="3" customWidth="1"/>
    <col min="14595" max="14595" width="11.875" style="3" customWidth="1"/>
    <col min="14596" max="14596" width="8.75" style="3" customWidth="1"/>
    <col min="14597" max="14597" width="7.125" style="3" customWidth="1"/>
    <col min="14598" max="14598" width="5" style="3" customWidth="1"/>
    <col min="14599" max="14599" width="7.5" style="3" customWidth="1"/>
    <col min="14600" max="14602" width="8.25" style="3" customWidth="1"/>
    <col min="14603" max="14603" width="5.75" style="3" customWidth="1"/>
    <col min="14604" max="14843" width="9" style="3"/>
    <col min="14844" max="14844" width="18.125" style="3" customWidth="1"/>
    <col min="14845" max="14845" width="8" style="3" customWidth="1"/>
    <col min="14846" max="14846" width="12.875" style="3" customWidth="1"/>
    <col min="14847" max="14847" width="9.125" style="3" customWidth="1"/>
    <col min="14848" max="14848" width="7.875" style="3" customWidth="1"/>
    <col min="14849" max="14849" width="11.625" style="3" customWidth="1"/>
    <col min="14850" max="14850" width="6.625" style="3" customWidth="1"/>
    <col min="14851" max="14851" width="11.875" style="3" customWidth="1"/>
    <col min="14852" max="14852" width="8.75" style="3" customWidth="1"/>
    <col min="14853" max="14853" width="7.125" style="3" customWidth="1"/>
    <col min="14854" max="14854" width="5" style="3" customWidth="1"/>
    <col min="14855" max="14855" width="7.5" style="3" customWidth="1"/>
    <col min="14856" max="14858" width="8.25" style="3" customWidth="1"/>
    <col min="14859" max="14859" width="5.75" style="3" customWidth="1"/>
    <col min="14860" max="15099" width="9" style="3"/>
    <col min="15100" max="15100" width="18.125" style="3" customWidth="1"/>
    <col min="15101" max="15101" width="8" style="3" customWidth="1"/>
    <col min="15102" max="15102" width="12.875" style="3" customWidth="1"/>
    <col min="15103" max="15103" width="9.125" style="3" customWidth="1"/>
    <col min="15104" max="15104" width="7.875" style="3" customWidth="1"/>
    <col min="15105" max="15105" width="11.625" style="3" customWidth="1"/>
    <col min="15106" max="15106" width="6.625" style="3" customWidth="1"/>
    <col min="15107" max="15107" width="11.875" style="3" customWidth="1"/>
    <col min="15108" max="15108" width="8.75" style="3" customWidth="1"/>
    <col min="15109" max="15109" width="7.125" style="3" customWidth="1"/>
    <col min="15110" max="15110" width="5" style="3" customWidth="1"/>
    <col min="15111" max="15111" width="7.5" style="3" customWidth="1"/>
    <col min="15112" max="15114" width="8.25" style="3" customWidth="1"/>
    <col min="15115" max="15115" width="5.75" style="3" customWidth="1"/>
    <col min="15116" max="15355" width="9" style="3"/>
    <col min="15356" max="15356" width="18.125" style="3" customWidth="1"/>
    <col min="15357" max="15357" width="8" style="3" customWidth="1"/>
    <col min="15358" max="15358" width="12.875" style="3" customWidth="1"/>
    <col min="15359" max="15359" width="9.125" style="3" customWidth="1"/>
    <col min="15360" max="15360" width="7.875" style="3" customWidth="1"/>
    <col min="15361" max="15361" width="11.625" style="3" customWidth="1"/>
    <col min="15362" max="15362" width="6.625" style="3" customWidth="1"/>
    <col min="15363" max="15363" width="11.875" style="3" customWidth="1"/>
    <col min="15364" max="15364" width="8.75" style="3" customWidth="1"/>
    <col min="15365" max="15365" width="7.125" style="3" customWidth="1"/>
    <col min="15366" max="15366" width="5" style="3" customWidth="1"/>
    <col min="15367" max="15367" width="7.5" style="3" customWidth="1"/>
    <col min="15368" max="15370" width="8.25" style="3" customWidth="1"/>
    <col min="15371" max="15371" width="5.75" style="3" customWidth="1"/>
    <col min="15372" max="15611" width="9" style="3"/>
    <col min="15612" max="15612" width="18.125" style="3" customWidth="1"/>
    <col min="15613" max="15613" width="8" style="3" customWidth="1"/>
    <col min="15614" max="15614" width="12.875" style="3" customWidth="1"/>
    <col min="15615" max="15615" width="9.125" style="3" customWidth="1"/>
    <col min="15616" max="15616" width="7.875" style="3" customWidth="1"/>
    <col min="15617" max="15617" width="11.625" style="3" customWidth="1"/>
    <col min="15618" max="15618" width="6.625" style="3" customWidth="1"/>
    <col min="15619" max="15619" width="11.875" style="3" customWidth="1"/>
    <col min="15620" max="15620" width="8.75" style="3" customWidth="1"/>
    <col min="15621" max="15621" width="7.125" style="3" customWidth="1"/>
    <col min="15622" max="15622" width="5" style="3" customWidth="1"/>
    <col min="15623" max="15623" width="7.5" style="3" customWidth="1"/>
    <col min="15624" max="15626" width="8.25" style="3" customWidth="1"/>
    <col min="15627" max="15627" width="5.75" style="3" customWidth="1"/>
    <col min="15628" max="15867" width="9" style="3"/>
    <col min="15868" max="15868" width="18.125" style="3" customWidth="1"/>
    <col min="15869" max="15869" width="8" style="3" customWidth="1"/>
    <col min="15870" max="15870" width="12.875" style="3" customWidth="1"/>
    <col min="15871" max="15871" width="9.125" style="3" customWidth="1"/>
    <col min="15872" max="15872" width="7.875" style="3" customWidth="1"/>
    <col min="15873" max="15873" width="11.625" style="3" customWidth="1"/>
    <col min="15874" max="15874" width="6.625" style="3" customWidth="1"/>
    <col min="15875" max="15875" width="11.875" style="3" customWidth="1"/>
    <col min="15876" max="15876" width="8.75" style="3" customWidth="1"/>
    <col min="15877" max="15877" width="7.125" style="3" customWidth="1"/>
    <col min="15878" max="15878" width="5" style="3" customWidth="1"/>
    <col min="15879" max="15879" width="7.5" style="3" customWidth="1"/>
    <col min="15880" max="15882" width="8.25" style="3" customWidth="1"/>
    <col min="15883" max="15883" width="5.75" style="3" customWidth="1"/>
    <col min="15884" max="16123" width="9" style="3"/>
    <col min="16124" max="16124" width="18.125" style="3" customWidth="1"/>
    <col min="16125" max="16125" width="8" style="3" customWidth="1"/>
    <col min="16126" max="16126" width="12.875" style="3" customWidth="1"/>
    <col min="16127" max="16127" width="9.125" style="3" customWidth="1"/>
    <col min="16128" max="16128" width="7.875" style="3" customWidth="1"/>
    <col min="16129" max="16129" width="11.625" style="3" customWidth="1"/>
    <col min="16130" max="16130" width="6.625" style="3" customWidth="1"/>
    <col min="16131" max="16131" width="11.875" style="3" customWidth="1"/>
    <col min="16132" max="16132" width="8.75" style="3" customWidth="1"/>
    <col min="16133" max="16133" width="7.125" style="3" customWidth="1"/>
    <col min="16134" max="16134" width="5" style="3" customWidth="1"/>
    <col min="16135" max="16135" width="7.5" style="3" customWidth="1"/>
    <col min="16136" max="16138" width="8.25" style="3" customWidth="1"/>
    <col min="16139" max="16139" width="5.75" style="3" customWidth="1"/>
    <col min="16140" max="16384" width="9" style="3"/>
  </cols>
  <sheetData>
    <row r="1" spans="1:17" ht="41.25" customHeight="1" x14ac:dyDescent="0.3">
      <c r="A1" s="239" t="s">
        <v>430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3">
        <v>1600</v>
      </c>
    </row>
    <row r="2" spans="1:17" s="4" customFormat="1" ht="20.100000000000001" customHeight="1" thickBot="1" x14ac:dyDescent="0.35">
      <c r="A2" s="251"/>
      <c r="B2" s="252"/>
      <c r="C2" s="252"/>
      <c r="D2" s="252"/>
      <c r="E2" s="252"/>
      <c r="F2" s="252"/>
      <c r="G2" s="252"/>
      <c r="H2" s="22"/>
      <c r="I2" s="22"/>
      <c r="J2" s="22"/>
      <c r="K2" s="22"/>
      <c r="L2" s="22"/>
      <c r="M2" s="22"/>
      <c r="N2" s="250" t="s">
        <v>65</v>
      </c>
      <c r="O2" s="250"/>
      <c r="P2" s="250"/>
    </row>
    <row r="3" spans="1:17" s="10" customFormat="1" ht="22.5" customHeight="1" x14ac:dyDescent="0.3">
      <c r="A3" s="240" t="s">
        <v>53</v>
      </c>
      <c r="B3" s="242" t="s">
        <v>8</v>
      </c>
      <c r="C3" s="242" t="s">
        <v>35</v>
      </c>
      <c r="D3" s="242" t="s">
        <v>51</v>
      </c>
      <c r="E3" s="242"/>
      <c r="F3" s="242"/>
      <c r="G3" s="242"/>
      <c r="H3" s="243" t="s">
        <v>206</v>
      </c>
      <c r="I3" s="243" t="s">
        <v>486</v>
      </c>
      <c r="J3" s="243" t="s">
        <v>61</v>
      </c>
      <c r="K3" s="242" t="s">
        <v>208</v>
      </c>
      <c r="L3" s="242"/>
      <c r="M3" s="247" t="s">
        <v>39</v>
      </c>
      <c r="N3" s="247"/>
      <c r="O3" s="247"/>
      <c r="P3" s="248" t="s">
        <v>3</v>
      </c>
    </row>
    <row r="4" spans="1:17" s="10" customFormat="1" ht="22.5" customHeight="1" thickBot="1" x14ac:dyDescent="0.35">
      <c r="A4" s="241"/>
      <c r="B4" s="244"/>
      <c r="C4" s="244"/>
      <c r="D4" s="244" t="s">
        <v>40</v>
      </c>
      <c r="E4" s="244"/>
      <c r="F4" s="179" t="s">
        <v>41</v>
      </c>
      <c r="G4" s="179" t="s">
        <v>42</v>
      </c>
      <c r="H4" s="244"/>
      <c r="I4" s="268"/>
      <c r="J4" s="268"/>
      <c r="K4" s="179" t="s">
        <v>208</v>
      </c>
      <c r="L4" s="179" t="s">
        <v>209</v>
      </c>
      <c r="M4" s="181" t="s">
        <v>43</v>
      </c>
      <c r="N4" s="181" t="s">
        <v>423</v>
      </c>
      <c r="O4" s="181" t="s">
        <v>424</v>
      </c>
      <c r="P4" s="249"/>
    </row>
    <row r="5" spans="1:17" s="10" customFormat="1" ht="22.5" customHeight="1" thickTop="1" x14ac:dyDescent="0.3">
      <c r="A5" s="116" t="s">
        <v>0</v>
      </c>
      <c r="B5" s="117"/>
      <c r="C5" s="117"/>
      <c r="D5" s="117"/>
      <c r="E5" s="118">
        <f>SUBTOTAL(3,E6:E14)</f>
        <v>8</v>
      </c>
      <c r="F5" s="91">
        <f>SUBTOTAL(3,F6:F14)</f>
        <v>8</v>
      </c>
      <c r="G5" s="117"/>
      <c r="H5" s="117"/>
      <c r="I5" s="117"/>
      <c r="J5" s="69">
        <f>SUBTOTAL(3,J6:J14)</f>
        <v>8</v>
      </c>
      <c r="K5" s="119">
        <f>SUBTOTAL(9,K6:K14)</f>
        <v>18000</v>
      </c>
      <c r="L5" s="120"/>
      <c r="M5" s="19">
        <f>SUBTOTAL(9,M6:M14)</f>
        <v>28800000</v>
      </c>
      <c r="N5" s="19">
        <f>SUBTOTAL(9,N6:N14)</f>
        <v>14400000</v>
      </c>
      <c r="O5" s="19">
        <f>SUBTOTAL(9,O6:O14)</f>
        <v>14400000</v>
      </c>
      <c r="P5" s="121" t="s">
        <v>222</v>
      </c>
    </row>
    <row r="6" spans="1:17" s="12" customFormat="1" ht="22.5" customHeight="1" x14ac:dyDescent="0.3">
      <c r="A6" s="122">
        <v>1</v>
      </c>
      <c r="B6" s="36" t="s">
        <v>5</v>
      </c>
      <c r="C6" s="36" t="s">
        <v>234</v>
      </c>
      <c r="D6" s="36" t="s">
        <v>45</v>
      </c>
      <c r="E6" s="36" t="s">
        <v>46</v>
      </c>
      <c r="F6" s="36" t="s">
        <v>47</v>
      </c>
      <c r="G6" s="36" t="s">
        <v>48</v>
      </c>
      <c r="H6" s="36" t="s">
        <v>56</v>
      </c>
      <c r="I6" s="196">
        <v>1332</v>
      </c>
      <c r="J6" s="36" t="s">
        <v>52</v>
      </c>
      <c r="K6" s="123">
        <v>3000</v>
      </c>
      <c r="L6" s="124">
        <v>2</v>
      </c>
      <c r="M6" s="37">
        <f>K6*$Q$1</f>
        <v>4800000</v>
      </c>
      <c r="N6" s="37">
        <f>M6/2</f>
        <v>2400000</v>
      </c>
      <c r="O6" s="37">
        <f>M6/2</f>
        <v>2400000</v>
      </c>
      <c r="P6" s="125" t="s">
        <v>49</v>
      </c>
    </row>
    <row r="7" spans="1:17" s="12" customFormat="1" ht="22.5" customHeight="1" x14ac:dyDescent="0.3">
      <c r="A7" s="126">
        <v>2</v>
      </c>
      <c r="B7" s="38" t="s">
        <v>5</v>
      </c>
      <c r="C7" s="38" t="s">
        <v>234</v>
      </c>
      <c r="D7" s="38" t="s">
        <v>45</v>
      </c>
      <c r="E7" s="38" t="s">
        <v>46</v>
      </c>
      <c r="F7" s="38" t="s">
        <v>47</v>
      </c>
      <c r="G7" s="38" t="s">
        <v>48</v>
      </c>
      <c r="H7" s="38" t="s">
        <v>56</v>
      </c>
      <c r="I7" s="198">
        <v>0</v>
      </c>
      <c r="J7" s="38" t="s">
        <v>50</v>
      </c>
      <c r="K7" s="127">
        <v>2000</v>
      </c>
      <c r="L7" s="128">
        <v>2</v>
      </c>
      <c r="M7" s="39">
        <f t="shared" ref="M7:M26" si="0">K7*$Q$1</f>
        <v>3200000</v>
      </c>
      <c r="N7" s="39">
        <f t="shared" ref="N7:N26" si="1">M7/2</f>
        <v>1600000</v>
      </c>
      <c r="O7" s="39">
        <f>M7/2</f>
        <v>1600000</v>
      </c>
      <c r="P7" s="129" t="s">
        <v>49</v>
      </c>
    </row>
    <row r="8" spans="1:17" s="12" customFormat="1" ht="22.5" customHeight="1" x14ac:dyDescent="0.3">
      <c r="A8" s="126">
        <v>3</v>
      </c>
      <c r="B8" s="64" t="s">
        <v>5</v>
      </c>
      <c r="C8" s="64" t="s">
        <v>236</v>
      </c>
      <c r="D8" s="64" t="s">
        <v>45</v>
      </c>
      <c r="E8" s="64" t="s">
        <v>46</v>
      </c>
      <c r="F8" s="64" t="s">
        <v>47</v>
      </c>
      <c r="G8" s="64" t="s">
        <v>48</v>
      </c>
      <c r="H8" s="64" t="s">
        <v>55</v>
      </c>
      <c r="I8" s="198">
        <v>2502</v>
      </c>
      <c r="J8" s="64" t="s">
        <v>58</v>
      </c>
      <c r="K8" s="130">
        <v>1500</v>
      </c>
      <c r="L8" s="131">
        <v>2</v>
      </c>
      <c r="M8" s="39">
        <f t="shared" si="0"/>
        <v>2400000</v>
      </c>
      <c r="N8" s="65">
        <f t="shared" si="1"/>
        <v>1200000</v>
      </c>
      <c r="O8" s="65">
        <f>M8/2</f>
        <v>1200000</v>
      </c>
      <c r="P8" s="132" t="s">
        <v>218</v>
      </c>
    </row>
    <row r="9" spans="1:17" s="12" customFormat="1" ht="22.5" customHeight="1" x14ac:dyDescent="0.3">
      <c r="A9" s="126">
        <v>3</v>
      </c>
      <c r="B9" s="64" t="s">
        <v>213</v>
      </c>
      <c r="C9" s="64" t="s">
        <v>235</v>
      </c>
      <c r="D9" s="64" t="s">
        <v>213</v>
      </c>
      <c r="E9" s="64" t="s">
        <v>214</v>
      </c>
      <c r="F9" s="64" t="s">
        <v>215</v>
      </c>
      <c r="G9" s="64" t="s">
        <v>216</v>
      </c>
      <c r="H9" s="64" t="s">
        <v>13</v>
      </c>
      <c r="I9" s="64"/>
      <c r="J9" s="64" t="s">
        <v>217</v>
      </c>
      <c r="K9" s="130">
        <v>1500</v>
      </c>
      <c r="L9" s="131">
        <v>1</v>
      </c>
      <c r="M9" s="39">
        <f t="shared" si="0"/>
        <v>2400000</v>
      </c>
      <c r="N9" s="65">
        <f t="shared" ref="N9" si="2">M9/2</f>
        <v>1200000</v>
      </c>
      <c r="O9" s="65">
        <f>M9/2</f>
        <v>1200000</v>
      </c>
      <c r="P9" s="132" t="s">
        <v>219</v>
      </c>
    </row>
    <row r="10" spans="1:17" s="12" customFormat="1" ht="22.5" customHeight="1" x14ac:dyDescent="0.3">
      <c r="A10" s="126">
        <v>4</v>
      </c>
      <c r="B10" s="38" t="s">
        <v>233</v>
      </c>
      <c r="C10" s="38" t="s">
        <v>237</v>
      </c>
      <c r="D10" s="38" t="s">
        <v>233</v>
      </c>
      <c r="E10" s="71" t="s">
        <v>238</v>
      </c>
      <c r="F10" s="38" t="s">
        <v>242</v>
      </c>
      <c r="G10" s="38" t="s">
        <v>48</v>
      </c>
      <c r="H10" s="38" t="s">
        <v>246</v>
      </c>
      <c r="I10" s="38"/>
      <c r="J10" s="38" t="s">
        <v>247</v>
      </c>
      <c r="K10" s="127">
        <v>2000</v>
      </c>
      <c r="L10" s="128">
        <v>2</v>
      </c>
      <c r="M10" s="39">
        <f t="shared" si="0"/>
        <v>3200000</v>
      </c>
      <c r="N10" s="39">
        <f t="shared" si="1"/>
        <v>1600000</v>
      </c>
      <c r="O10" s="39">
        <f t="shared" ref="O10:O26" si="3">M10/2</f>
        <v>1600000</v>
      </c>
      <c r="P10" s="129" t="s">
        <v>249</v>
      </c>
    </row>
    <row r="11" spans="1:17" s="12" customFormat="1" ht="22.5" customHeight="1" x14ac:dyDescent="0.3">
      <c r="A11" s="126">
        <v>4</v>
      </c>
      <c r="B11" s="38" t="s">
        <v>233</v>
      </c>
      <c r="C11" s="38" t="s">
        <v>237</v>
      </c>
      <c r="D11" s="38" t="s">
        <v>233</v>
      </c>
      <c r="E11" s="71" t="s">
        <v>239</v>
      </c>
      <c r="F11" s="38" t="s">
        <v>243</v>
      </c>
      <c r="G11" s="38" t="s">
        <v>48</v>
      </c>
      <c r="H11" s="38" t="s">
        <v>246</v>
      </c>
      <c r="I11" s="38"/>
      <c r="J11" s="38" t="s">
        <v>247</v>
      </c>
      <c r="K11" s="127">
        <v>3000</v>
      </c>
      <c r="L11" s="128">
        <v>2</v>
      </c>
      <c r="M11" s="39">
        <f t="shared" si="0"/>
        <v>4800000</v>
      </c>
      <c r="N11" s="39">
        <f t="shared" si="1"/>
        <v>2400000</v>
      </c>
      <c r="O11" s="39">
        <f t="shared" si="3"/>
        <v>2400000</v>
      </c>
      <c r="P11" s="129" t="s">
        <v>248</v>
      </c>
    </row>
    <row r="12" spans="1:17" s="12" customFormat="1" ht="22.5" customHeight="1" x14ac:dyDescent="0.3">
      <c r="A12" s="126">
        <v>4</v>
      </c>
      <c r="B12" s="38" t="s">
        <v>233</v>
      </c>
      <c r="C12" s="38" t="s">
        <v>237</v>
      </c>
      <c r="D12" s="38" t="s">
        <v>233</v>
      </c>
      <c r="E12" s="71" t="s">
        <v>240</v>
      </c>
      <c r="F12" s="38" t="s">
        <v>244</v>
      </c>
      <c r="G12" s="38" t="s">
        <v>48</v>
      </c>
      <c r="H12" s="38" t="s">
        <v>246</v>
      </c>
      <c r="I12" s="38"/>
      <c r="J12" s="38" t="s">
        <v>247</v>
      </c>
      <c r="K12" s="127">
        <v>3000</v>
      </c>
      <c r="L12" s="128">
        <v>2</v>
      </c>
      <c r="M12" s="39">
        <f t="shared" si="0"/>
        <v>4800000</v>
      </c>
      <c r="N12" s="39">
        <f t="shared" si="1"/>
        <v>2400000</v>
      </c>
      <c r="O12" s="39">
        <f t="shared" si="3"/>
        <v>2400000</v>
      </c>
      <c r="P12" s="129" t="s">
        <v>248</v>
      </c>
    </row>
    <row r="13" spans="1:17" s="12" customFormat="1" ht="22.5" customHeight="1" x14ac:dyDescent="0.3">
      <c r="A13" s="126">
        <v>4</v>
      </c>
      <c r="B13" s="38" t="s">
        <v>233</v>
      </c>
      <c r="C13" s="38" t="s">
        <v>237</v>
      </c>
      <c r="D13" s="38" t="s">
        <v>233</v>
      </c>
      <c r="E13" s="71" t="s">
        <v>241</v>
      </c>
      <c r="F13" s="38" t="s">
        <v>245</v>
      </c>
      <c r="G13" s="38" t="s">
        <v>48</v>
      </c>
      <c r="H13" s="38" t="s">
        <v>246</v>
      </c>
      <c r="I13" s="38"/>
      <c r="J13" s="38" t="s">
        <v>247</v>
      </c>
      <c r="K13" s="127">
        <v>2000</v>
      </c>
      <c r="L13" s="128">
        <v>2</v>
      </c>
      <c r="M13" s="39">
        <f t="shared" si="0"/>
        <v>3200000</v>
      </c>
      <c r="N13" s="39">
        <f t="shared" si="1"/>
        <v>1600000</v>
      </c>
      <c r="O13" s="39">
        <f t="shared" si="3"/>
        <v>1600000</v>
      </c>
      <c r="P13" s="129" t="s">
        <v>248</v>
      </c>
    </row>
    <row r="14" spans="1:17" s="12" customFormat="1" ht="22.5" customHeight="1" x14ac:dyDescent="0.3">
      <c r="A14" s="126">
        <v>5</v>
      </c>
      <c r="B14" s="6"/>
      <c r="C14" s="6"/>
      <c r="D14" s="6"/>
      <c r="E14" s="5"/>
      <c r="F14" s="6"/>
      <c r="G14" s="6"/>
      <c r="H14" s="6"/>
      <c r="I14" s="6"/>
      <c r="J14" s="6"/>
      <c r="K14" s="133"/>
      <c r="L14" s="134"/>
      <c r="M14" s="39">
        <f t="shared" si="0"/>
        <v>0</v>
      </c>
      <c r="N14" s="7">
        <f t="shared" si="1"/>
        <v>0</v>
      </c>
      <c r="O14" s="7">
        <f t="shared" si="3"/>
        <v>0</v>
      </c>
      <c r="P14" s="135"/>
    </row>
    <row r="15" spans="1:17" s="12" customFormat="1" ht="22.5" customHeight="1" x14ac:dyDescent="0.3">
      <c r="A15" s="126">
        <v>6</v>
      </c>
      <c r="B15" s="6"/>
      <c r="C15" s="6"/>
      <c r="D15" s="6"/>
      <c r="E15" s="5"/>
      <c r="F15" s="6"/>
      <c r="G15" s="6"/>
      <c r="H15" s="6"/>
      <c r="I15" s="6"/>
      <c r="J15" s="6"/>
      <c r="K15" s="133"/>
      <c r="L15" s="134"/>
      <c r="M15" s="39">
        <f t="shared" si="0"/>
        <v>0</v>
      </c>
      <c r="N15" s="7">
        <f t="shared" si="1"/>
        <v>0</v>
      </c>
      <c r="O15" s="7">
        <f t="shared" si="3"/>
        <v>0</v>
      </c>
      <c r="P15" s="135"/>
    </row>
    <row r="16" spans="1:17" s="12" customFormat="1" ht="22.5" customHeight="1" x14ac:dyDescent="0.3">
      <c r="A16" s="126">
        <v>7</v>
      </c>
      <c r="B16" s="6"/>
      <c r="C16" s="6"/>
      <c r="D16" s="6"/>
      <c r="E16" s="5"/>
      <c r="F16" s="6"/>
      <c r="G16" s="6"/>
      <c r="H16" s="6"/>
      <c r="I16" s="6"/>
      <c r="J16" s="6"/>
      <c r="K16" s="133"/>
      <c r="L16" s="134"/>
      <c r="M16" s="39">
        <f t="shared" si="0"/>
        <v>0</v>
      </c>
      <c r="N16" s="7">
        <f t="shared" si="1"/>
        <v>0</v>
      </c>
      <c r="O16" s="7">
        <f t="shared" si="3"/>
        <v>0</v>
      </c>
      <c r="P16" s="135"/>
    </row>
    <row r="17" spans="1:23" s="12" customFormat="1" ht="22.5" customHeight="1" x14ac:dyDescent="0.3">
      <c r="A17" s="126">
        <v>8</v>
      </c>
      <c r="B17" s="6"/>
      <c r="C17" s="6"/>
      <c r="D17" s="6"/>
      <c r="E17" s="5"/>
      <c r="F17" s="6"/>
      <c r="G17" s="6"/>
      <c r="H17" s="6"/>
      <c r="I17" s="6"/>
      <c r="J17" s="6"/>
      <c r="K17" s="133"/>
      <c r="L17" s="134"/>
      <c r="M17" s="39">
        <f t="shared" si="0"/>
        <v>0</v>
      </c>
      <c r="N17" s="7">
        <f t="shared" si="1"/>
        <v>0</v>
      </c>
      <c r="O17" s="7">
        <f t="shared" si="3"/>
        <v>0</v>
      </c>
      <c r="P17" s="135"/>
    </row>
    <row r="18" spans="1:23" s="12" customFormat="1" ht="22.5" customHeight="1" x14ac:dyDescent="0.3">
      <c r="A18" s="126">
        <v>9</v>
      </c>
      <c r="B18" s="6"/>
      <c r="C18" s="6"/>
      <c r="D18" s="6"/>
      <c r="E18" s="5"/>
      <c r="F18" s="6"/>
      <c r="G18" s="6"/>
      <c r="H18" s="6"/>
      <c r="I18" s="6"/>
      <c r="J18" s="6"/>
      <c r="K18" s="133"/>
      <c r="L18" s="134"/>
      <c r="M18" s="39">
        <f t="shared" si="0"/>
        <v>0</v>
      </c>
      <c r="N18" s="7">
        <f t="shared" si="1"/>
        <v>0</v>
      </c>
      <c r="O18" s="7">
        <f t="shared" si="3"/>
        <v>0</v>
      </c>
      <c r="P18" s="135"/>
    </row>
    <row r="19" spans="1:23" s="12" customFormat="1" ht="22.5" customHeight="1" x14ac:dyDescent="0.3">
      <c r="A19" s="126">
        <v>10</v>
      </c>
      <c r="B19" s="6"/>
      <c r="C19" s="6"/>
      <c r="D19" s="6"/>
      <c r="E19" s="5"/>
      <c r="F19" s="6"/>
      <c r="G19" s="6"/>
      <c r="H19" s="6"/>
      <c r="I19" s="6"/>
      <c r="J19" s="6"/>
      <c r="K19" s="133"/>
      <c r="L19" s="134"/>
      <c r="M19" s="39">
        <f t="shared" si="0"/>
        <v>0</v>
      </c>
      <c r="N19" s="7">
        <f t="shared" si="1"/>
        <v>0</v>
      </c>
      <c r="O19" s="7">
        <f t="shared" si="3"/>
        <v>0</v>
      </c>
      <c r="P19" s="135"/>
    </row>
    <row r="20" spans="1:23" s="12" customFormat="1" ht="22.5" customHeight="1" x14ac:dyDescent="0.3">
      <c r="A20" s="126">
        <v>11</v>
      </c>
      <c r="B20" s="6"/>
      <c r="C20" s="6"/>
      <c r="D20" s="6"/>
      <c r="E20" s="5"/>
      <c r="F20" s="6"/>
      <c r="G20" s="6"/>
      <c r="H20" s="6"/>
      <c r="I20" s="6"/>
      <c r="J20" s="6"/>
      <c r="K20" s="133"/>
      <c r="L20" s="134"/>
      <c r="M20" s="39">
        <f t="shared" si="0"/>
        <v>0</v>
      </c>
      <c r="N20" s="7">
        <f t="shared" si="1"/>
        <v>0</v>
      </c>
      <c r="O20" s="7">
        <f t="shared" si="3"/>
        <v>0</v>
      </c>
      <c r="P20" s="135"/>
    </row>
    <row r="21" spans="1:23" s="12" customFormat="1" ht="22.5" customHeight="1" x14ac:dyDescent="0.3">
      <c r="A21" s="126">
        <v>12</v>
      </c>
      <c r="B21" s="6"/>
      <c r="C21" s="6"/>
      <c r="D21" s="6"/>
      <c r="E21" s="5"/>
      <c r="F21" s="6"/>
      <c r="G21" s="6"/>
      <c r="H21" s="6"/>
      <c r="I21" s="6"/>
      <c r="J21" s="6"/>
      <c r="K21" s="133"/>
      <c r="L21" s="134"/>
      <c r="M21" s="39">
        <f t="shared" si="0"/>
        <v>0</v>
      </c>
      <c r="N21" s="7">
        <f t="shared" si="1"/>
        <v>0</v>
      </c>
      <c r="O21" s="7">
        <f t="shared" si="3"/>
        <v>0</v>
      </c>
      <c r="P21" s="135"/>
    </row>
    <row r="22" spans="1:23" s="12" customFormat="1" ht="22.5" customHeight="1" x14ac:dyDescent="0.3">
      <c r="A22" s="126">
        <v>13</v>
      </c>
      <c r="B22" s="6"/>
      <c r="C22" s="6"/>
      <c r="D22" s="6"/>
      <c r="E22" s="5"/>
      <c r="F22" s="6"/>
      <c r="G22" s="6"/>
      <c r="H22" s="6"/>
      <c r="I22" s="6"/>
      <c r="J22" s="6"/>
      <c r="K22" s="133"/>
      <c r="L22" s="134"/>
      <c r="M22" s="39">
        <f t="shared" si="0"/>
        <v>0</v>
      </c>
      <c r="N22" s="7">
        <f t="shared" si="1"/>
        <v>0</v>
      </c>
      <c r="O22" s="7">
        <f t="shared" si="3"/>
        <v>0</v>
      </c>
      <c r="P22" s="135"/>
    </row>
    <row r="23" spans="1:23" s="12" customFormat="1" ht="22.5" customHeight="1" x14ac:dyDescent="0.3">
      <c r="A23" s="126">
        <v>14</v>
      </c>
      <c r="B23" s="6"/>
      <c r="C23" s="6"/>
      <c r="D23" s="6"/>
      <c r="E23" s="5"/>
      <c r="F23" s="6"/>
      <c r="G23" s="6"/>
      <c r="H23" s="6"/>
      <c r="I23" s="6"/>
      <c r="J23" s="6"/>
      <c r="K23" s="133"/>
      <c r="L23" s="134"/>
      <c r="M23" s="39">
        <f t="shared" si="0"/>
        <v>0</v>
      </c>
      <c r="N23" s="7">
        <f t="shared" si="1"/>
        <v>0</v>
      </c>
      <c r="O23" s="7">
        <f t="shared" si="3"/>
        <v>0</v>
      </c>
      <c r="P23" s="135"/>
    </row>
    <row r="24" spans="1:23" s="12" customFormat="1" ht="22.5" customHeight="1" x14ac:dyDescent="0.3">
      <c r="A24" s="126">
        <v>15</v>
      </c>
      <c r="B24" s="6"/>
      <c r="C24" s="6"/>
      <c r="D24" s="6"/>
      <c r="E24" s="5"/>
      <c r="F24" s="6"/>
      <c r="G24" s="6"/>
      <c r="H24" s="6"/>
      <c r="I24" s="6"/>
      <c r="J24" s="6"/>
      <c r="K24" s="133"/>
      <c r="L24" s="134"/>
      <c r="M24" s="39">
        <f t="shared" si="0"/>
        <v>0</v>
      </c>
      <c r="N24" s="7">
        <f t="shared" ref="N24" si="4">M24/2</f>
        <v>0</v>
      </c>
      <c r="O24" s="7">
        <f t="shared" ref="O24" si="5">M24/2</f>
        <v>0</v>
      </c>
      <c r="P24" s="135"/>
    </row>
    <row r="25" spans="1:23" s="12" customFormat="1" ht="22.5" customHeight="1" x14ac:dyDescent="0.3">
      <c r="A25" s="126">
        <v>16</v>
      </c>
      <c r="B25" s="6"/>
      <c r="C25" s="6"/>
      <c r="D25" s="6"/>
      <c r="E25" s="5"/>
      <c r="F25" s="6"/>
      <c r="G25" s="6"/>
      <c r="H25" s="6"/>
      <c r="I25" s="6"/>
      <c r="J25" s="6"/>
      <c r="K25" s="133"/>
      <c r="L25" s="134"/>
      <c r="M25" s="39">
        <f t="shared" si="0"/>
        <v>0</v>
      </c>
      <c r="N25" s="7">
        <f t="shared" si="1"/>
        <v>0</v>
      </c>
      <c r="O25" s="7">
        <f t="shared" si="3"/>
        <v>0</v>
      </c>
      <c r="P25" s="135"/>
    </row>
    <row r="26" spans="1:23" s="12" customFormat="1" ht="22.5" customHeight="1" thickBot="1" x14ac:dyDescent="0.35">
      <c r="A26" s="136">
        <v>17</v>
      </c>
      <c r="B26" s="26"/>
      <c r="C26" s="26"/>
      <c r="D26" s="26"/>
      <c r="E26" s="25"/>
      <c r="F26" s="26"/>
      <c r="G26" s="26"/>
      <c r="H26" s="26"/>
      <c r="I26" s="26"/>
      <c r="J26" s="26"/>
      <c r="K26" s="137"/>
      <c r="L26" s="138"/>
      <c r="M26" s="139">
        <f t="shared" si="0"/>
        <v>0</v>
      </c>
      <c r="N26" s="27">
        <f t="shared" si="1"/>
        <v>0</v>
      </c>
      <c r="O26" s="27">
        <f t="shared" si="3"/>
        <v>0</v>
      </c>
      <c r="P26" s="140"/>
    </row>
    <row r="27" spans="1:23" s="4" customFormat="1" ht="22.5" customHeight="1" x14ac:dyDescent="0.3">
      <c r="D27" s="12"/>
      <c r="E27" s="12"/>
      <c r="F27" s="12"/>
      <c r="G27" s="12"/>
      <c r="J27" s="12"/>
      <c r="K27" s="12"/>
      <c r="L27" s="12"/>
      <c r="M27" s="15"/>
      <c r="N27" s="15"/>
      <c r="O27" s="15"/>
    </row>
    <row r="28" spans="1:23" s="58" customFormat="1" ht="22.5" customHeight="1" x14ac:dyDescent="0.3">
      <c r="A28" s="57" t="s">
        <v>411</v>
      </c>
      <c r="B28" s="57"/>
      <c r="C28" s="57"/>
      <c r="D28" s="57"/>
      <c r="E28" s="57"/>
      <c r="F28" s="57"/>
      <c r="G28" s="57"/>
      <c r="K28" s="59"/>
      <c r="L28" s="59"/>
      <c r="M28" s="60"/>
      <c r="N28" s="61"/>
      <c r="O28" s="61"/>
      <c r="P28" s="61"/>
    </row>
    <row r="29" spans="1:23" s="48" customFormat="1" ht="22.5" customHeight="1" x14ac:dyDescent="0.3">
      <c r="A29" s="110" t="s">
        <v>431</v>
      </c>
      <c r="B29" s="110"/>
      <c r="C29" s="110"/>
      <c r="D29" s="110"/>
      <c r="E29" s="110"/>
      <c r="F29" s="110"/>
      <c r="G29" s="110"/>
      <c r="K29" s="111"/>
      <c r="L29" s="111"/>
      <c r="M29" s="112"/>
      <c r="N29" s="113"/>
      <c r="O29" s="113"/>
      <c r="P29" s="113"/>
      <c r="S29" s="114"/>
      <c r="T29" s="114"/>
      <c r="U29" s="114"/>
      <c r="V29" s="114"/>
      <c r="W29" s="114"/>
    </row>
    <row r="30" spans="1:23" s="4" customFormat="1" ht="22.5" customHeight="1" x14ac:dyDescent="0.3">
      <c r="A30" s="57" t="s">
        <v>231</v>
      </c>
      <c r="D30" s="12"/>
      <c r="E30" s="12"/>
      <c r="F30" s="12"/>
      <c r="G30" s="12"/>
      <c r="J30" s="12"/>
      <c r="K30" s="12"/>
      <c r="L30" s="12"/>
      <c r="M30" s="15"/>
      <c r="N30" s="15"/>
      <c r="O30" s="15"/>
    </row>
    <row r="31" spans="1:23" s="49" customFormat="1" ht="22.5" customHeight="1" x14ac:dyDescent="0.3">
      <c r="A31" s="48" t="s">
        <v>485</v>
      </c>
      <c r="D31" s="50"/>
      <c r="E31" s="50"/>
      <c r="F31" s="50"/>
      <c r="G31" s="50"/>
      <c r="J31" s="50"/>
      <c r="K31" s="50"/>
      <c r="L31" s="50"/>
      <c r="M31" s="51"/>
      <c r="N31" s="51"/>
      <c r="O31" s="51"/>
    </row>
    <row r="32" spans="1:23" s="66" customFormat="1" ht="22.5" customHeight="1" x14ac:dyDescent="0.3">
      <c r="A32" s="107" t="s">
        <v>414</v>
      </c>
      <c r="B32" s="108"/>
      <c r="C32" s="108"/>
      <c r="D32" s="109"/>
      <c r="E32" s="109"/>
      <c r="F32" s="109"/>
      <c r="G32" s="109"/>
      <c r="J32" s="67"/>
      <c r="K32" s="67"/>
      <c r="L32" s="67"/>
      <c r="M32" s="68"/>
      <c r="N32" s="68"/>
      <c r="O32" s="68"/>
    </row>
    <row r="33" spans="1:16" s="52" customFormat="1" ht="22.5" customHeight="1" x14ac:dyDescent="0.3">
      <c r="A33" s="52" t="s">
        <v>205</v>
      </c>
      <c r="D33" s="53"/>
      <c r="E33" s="53"/>
      <c r="F33" s="53"/>
      <c r="G33" s="53"/>
      <c r="J33" s="53"/>
      <c r="K33" s="53"/>
      <c r="L33" s="53"/>
      <c r="M33" s="55"/>
      <c r="N33" s="55"/>
      <c r="O33" s="55"/>
    </row>
    <row r="34" spans="1:16" s="52" customFormat="1" ht="22.5" customHeight="1" x14ac:dyDescent="0.3">
      <c r="A34" s="52" t="s">
        <v>207</v>
      </c>
      <c r="D34" s="53"/>
      <c r="E34" s="53"/>
      <c r="F34" s="53"/>
      <c r="G34" s="53"/>
      <c r="J34" s="53"/>
      <c r="K34" s="53"/>
      <c r="L34" s="53"/>
      <c r="M34" s="55"/>
      <c r="N34" s="55"/>
      <c r="O34" s="55"/>
    </row>
    <row r="35" spans="1:16" s="52" customFormat="1" ht="22.5" customHeight="1" x14ac:dyDescent="0.3">
      <c r="A35" s="52" t="s">
        <v>220</v>
      </c>
      <c r="D35" s="53"/>
      <c r="E35" s="53"/>
      <c r="F35" s="53"/>
      <c r="G35" s="53"/>
      <c r="J35" s="53"/>
      <c r="K35" s="53"/>
      <c r="L35" s="53"/>
      <c r="M35" s="55"/>
      <c r="N35" s="55"/>
      <c r="O35" s="55"/>
    </row>
    <row r="36" spans="1:16" s="66" customFormat="1" ht="22.5" customHeight="1" x14ac:dyDescent="0.3">
      <c r="A36" s="58" t="s">
        <v>223</v>
      </c>
      <c r="D36" s="67"/>
      <c r="E36" s="67"/>
      <c r="F36" s="67"/>
      <c r="G36" s="67"/>
      <c r="J36" s="67"/>
      <c r="K36" s="67"/>
      <c r="L36" s="67"/>
      <c r="M36" s="68"/>
      <c r="N36" s="68"/>
      <c r="O36" s="68"/>
    </row>
    <row r="37" spans="1:16" s="66" customFormat="1" ht="22.5" customHeight="1" x14ac:dyDescent="0.3">
      <c r="A37" s="58" t="s">
        <v>232</v>
      </c>
      <c r="D37" s="67"/>
      <c r="E37" s="67"/>
      <c r="F37" s="67"/>
      <c r="G37" s="67"/>
      <c r="J37" s="67"/>
      <c r="K37" s="67"/>
      <c r="L37" s="67"/>
      <c r="M37" s="68"/>
      <c r="N37" s="68"/>
      <c r="O37" s="68"/>
    </row>
    <row r="38" spans="1:16" s="52" customFormat="1" ht="22.5" customHeight="1" x14ac:dyDescent="0.3">
      <c r="A38" s="52" t="s">
        <v>221</v>
      </c>
      <c r="D38" s="53"/>
      <c r="E38" s="53"/>
      <c r="F38" s="53"/>
      <c r="G38" s="53"/>
      <c r="J38" s="53"/>
      <c r="K38" s="53"/>
      <c r="L38" s="53"/>
      <c r="M38" s="55"/>
      <c r="N38" s="55"/>
      <c r="O38" s="55"/>
    </row>
    <row r="39" spans="1:16" s="10" customFormat="1" ht="20.25" x14ac:dyDescent="0.3">
      <c r="A39" s="52" t="s">
        <v>250</v>
      </c>
      <c r="B39" s="52"/>
      <c r="C39" s="52"/>
      <c r="D39" s="53"/>
      <c r="E39" s="53"/>
      <c r="F39" s="53"/>
      <c r="G39" s="53"/>
      <c r="H39" s="52"/>
      <c r="I39" s="52"/>
      <c r="J39" s="61"/>
      <c r="K39" s="53"/>
      <c r="L39" s="53"/>
      <c r="M39" s="53"/>
      <c r="N39" s="54"/>
      <c r="O39" s="55"/>
      <c r="P39" s="55"/>
    </row>
    <row r="40" spans="1:16" s="4" customFormat="1" ht="22.5" customHeight="1" x14ac:dyDescent="0.3">
      <c r="D40" s="12"/>
      <c r="E40" s="12"/>
      <c r="F40" s="12"/>
      <c r="G40" s="12"/>
      <c r="J40" s="12"/>
      <c r="K40" s="12"/>
      <c r="L40" s="12"/>
      <c r="M40" s="15"/>
      <c r="N40" s="15"/>
      <c r="O40" s="15"/>
    </row>
    <row r="41" spans="1:16" s="4" customFormat="1" ht="16.5" x14ac:dyDescent="0.3">
      <c r="D41" s="12"/>
      <c r="E41" s="12"/>
      <c r="F41" s="12"/>
      <c r="G41" s="12"/>
      <c r="J41" s="12"/>
      <c r="K41" s="12"/>
      <c r="L41" s="12"/>
      <c r="M41" s="15"/>
      <c r="N41" s="15"/>
      <c r="O41" s="15"/>
    </row>
    <row r="42" spans="1:16" s="4" customFormat="1" ht="16.5" x14ac:dyDescent="0.3">
      <c r="C42" s="12"/>
      <c r="D42" s="12"/>
      <c r="E42" s="12"/>
      <c r="F42" s="12"/>
      <c r="G42" s="12"/>
      <c r="J42" s="12"/>
      <c r="K42" s="12"/>
      <c r="L42" s="12"/>
      <c r="M42" s="15"/>
      <c r="N42" s="15"/>
      <c r="O42" s="15"/>
    </row>
    <row r="43" spans="1:16" s="4" customFormat="1" ht="16.5" x14ac:dyDescent="0.3">
      <c r="D43" s="12"/>
      <c r="E43" s="12"/>
      <c r="F43" s="12"/>
      <c r="G43" s="12"/>
      <c r="J43" s="12"/>
      <c r="K43" s="12"/>
      <c r="L43" s="12"/>
      <c r="M43" s="15"/>
      <c r="N43" s="15"/>
      <c r="O43" s="15"/>
    </row>
    <row r="44" spans="1:16" s="4" customFormat="1" ht="16.5" x14ac:dyDescent="0.3">
      <c r="D44" s="12"/>
      <c r="E44" s="12"/>
      <c r="F44" s="12"/>
      <c r="G44" s="12"/>
      <c r="J44" s="12"/>
      <c r="K44" s="12"/>
      <c r="L44" s="12"/>
      <c r="M44" s="15"/>
      <c r="N44" s="15"/>
      <c r="O44" s="15"/>
    </row>
    <row r="45" spans="1:16" s="4" customFormat="1" ht="16.5" x14ac:dyDescent="0.3">
      <c r="D45" s="12"/>
      <c r="E45" s="12"/>
      <c r="F45" s="12"/>
      <c r="G45" s="12"/>
      <c r="J45" s="12"/>
      <c r="K45" s="12"/>
      <c r="L45" s="12"/>
      <c r="M45" s="15"/>
      <c r="N45" s="15"/>
      <c r="O45" s="15"/>
    </row>
    <row r="46" spans="1:16" s="4" customFormat="1" ht="16.5" x14ac:dyDescent="0.3">
      <c r="D46" s="12"/>
      <c r="E46" s="12"/>
      <c r="F46" s="12"/>
      <c r="G46" s="12"/>
      <c r="J46" s="12"/>
      <c r="K46" s="12"/>
      <c r="L46" s="12"/>
      <c r="M46" s="15"/>
      <c r="N46" s="15"/>
      <c r="O46" s="15"/>
    </row>
  </sheetData>
  <autoFilter ref="A4:P4">
    <filterColumn colId="3" showButton="0"/>
  </autoFilter>
  <mergeCells count="14">
    <mergeCell ref="D4:E4"/>
    <mergeCell ref="A1:P1"/>
    <mergeCell ref="A2:G2"/>
    <mergeCell ref="N2:P2"/>
    <mergeCell ref="A3:A4"/>
    <mergeCell ref="B3:B4"/>
    <mergeCell ref="C3:C4"/>
    <mergeCell ref="D3:G3"/>
    <mergeCell ref="H3:H4"/>
    <mergeCell ref="J3:J4"/>
    <mergeCell ref="K3:L3"/>
    <mergeCell ref="M3:O3"/>
    <mergeCell ref="P3:P4"/>
    <mergeCell ref="I3:I4"/>
  </mergeCells>
  <phoneticPr fontId="1" type="noConversion"/>
  <printOptions horizontalCentered="1"/>
  <pageMargins left="0.39370078740157483" right="0.39370078740157483" top="0.74803149606299213" bottom="0.39370078740157483" header="0.31496062992125984" footer="0.31496062992125984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9"/>
  <sheetViews>
    <sheetView view="pageBreakPreview" zoomScale="85" zoomScaleNormal="100" zoomScaleSheetLayoutView="85" workbookViewId="0">
      <selection activeCell="D51" sqref="D51"/>
    </sheetView>
  </sheetViews>
  <sheetFormatPr defaultRowHeight="22.5" customHeight="1" x14ac:dyDescent="0.3"/>
  <sheetData>
    <row r="1" spans="1:12" ht="22.5" customHeight="1" thickTop="1" x14ac:dyDescent="0.3">
      <c r="A1" s="87"/>
      <c r="B1" s="85"/>
      <c r="C1" s="85"/>
      <c r="D1" s="85"/>
      <c r="E1" s="86" t="s">
        <v>432</v>
      </c>
      <c r="F1" s="85"/>
      <c r="G1" s="85"/>
      <c r="H1" s="85"/>
      <c r="I1" s="85"/>
      <c r="J1" s="85"/>
      <c r="K1" s="85"/>
      <c r="L1" s="84"/>
    </row>
    <row r="2" spans="1:12" ht="22.5" customHeight="1" x14ac:dyDescent="0.3">
      <c r="A2" s="81" t="s">
        <v>76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79"/>
    </row>
    <row r="3" spans="1:12" ht="22.5" customHeight="1" x14ac:dyDescent="0.3">
      <c r="A3" s="82" t="s">
        <v>77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79"/>
    </row>
    <row r="4" spans="1:12" ht="22.5" customHeight="1" x14ac:dyDescent="0.3">
      <c r="A4" s="82" t="s">
        <v>78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79"/>
    </row>
    <row r="5" spans="1:12" ht="22.5" customHeight="1" x14ac:dyDescent="0.3">
      <c r="A5" s="82" t="s">
        <v>79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79"/>
    </row>
    <row r="6" spans="1:12" ht="22.5" customHeight="1" x14ac:dyDescent="0.3">
      <c r="A6" s="81" t="s">
        <v>80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79"/>
    </row>
    <row r="7" spans="1:12" ht="22.5" customHeight="1" x14ac:dyDescent="0.3">
      <c r="A7" s="82" t="s">
        <v>81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79"/>
    </row>
    <row r="8" spans="1:12" ht="22.5" customHeight="1" x14ac:dyDescent="0.3">
      <c r="A8" s="82" t="s">
        <v>82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79"/>
    </row>
    <row r="9" spans="1:12" ht="22.5" customHeight="1" x14ac:dyDescent="0.3">
      <c r="A9" s="82" t="s">
        <v>83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79"/>
    </row>
    <row r="10" spans="1:12" ht="22.5" customHeight="1" x14ac:dyDescent="0.3">
      <c r="A10" s="82" t="s">
        <v>84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79"/>
    </row>
    <row r="11" spans="1:12" ht="22.5" customHeight="1" x14ac:dyDescent="0.3">
      <c r="A11" s="82" t="s">
        <v>83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79"/>
    </row>
    <row r="12" spans="1:12" ht="22.5" customHeight="1" x14ac:dyDescent="0.3">
      <c r="A12" s="82" t="s">
        <v>85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79"/>
    </row>
    <row r="13" spans="1:12" ht="22.5" customHeight="1" x14ac:dyDescent="0.3">
      <c r="A13" s="81" t="s">
        <v>86</v>
      </c>
      <c r="B13" s="80"/>
      <c r="C13" s="80"/>
      <c r="D13" s="80"/>
      <c r="E13" s="80"/>
      <c r="F13" s="80"/>
      <c r="G13" s="80"/>
      <c r="H13" s="80"/>
      <c r="I13" s="80"/>
      <c r="J13" s="80"/>
      <c r="K13" s="80" t="s">
        <v>74</v>
      </c>
      <c r="L13" s="79"/>
    </row>
    <row r="14" spans="1:12" ht="22.5" customHeight="1" x14ac:dyDescent="0.3">
      <c r="A14" s="82" t="s">
        <v>87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79"/>
    </row>
    <row r="15" spans="1:12" ht="22.5" customHeight="1" x14ac:dyDescent="0.3">
      <c r="A15" s="82" t="s">
        <v>88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79"/>
    </row>
    <row r="16" spans="1:12" ht="22.5" customHeight="1" x14ac:dyDescent="0.3">
      <c r="A16" s="82" t="s">
        <v>89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79"/>
    </row>
    <row r="17" spans="1:12" ht="22.5" customHeight="1" x14ac:dyDescent="0.3">
      <c r="A17" s="81" t="s">
        <v>90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79"/>
    </row>
    <row r="18" spans="1:12" ht="22.5" customHeight="1" x14ac:dyDescent="0.3">
      <c r="A18" s="82" t="s">
        <v>91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79"/>
    </row>
    <row r="19" spans="1:12" ht="22.5" customHeight="1" x14ac:dyDescent="0.3">
      <c r="A19" s="82" t="s">
        <v>92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79"/>
    </row>
    <row r="20" spans="1:12" ht="22.5" customHeight="1" thickBot="1" x14ac:dyDescent="0.35">
      <c r="A20" s="78" t="s">
        <v>93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6"/>
    </row>
    <row r="21" spans="1:12" ht="22.5" customHeight="1" thickTop="1" thickBot="1" x14ac:dyDescent="0.35"/>
    <row r="22" spans="1:12" ht="22.5" customHeight="1" thickTop="1" x14ac:dyDescent="0.3">
      <c r="A22" s="87"/>
      <c r="B22" s="85"/>
      <c r="C22" s="85"/>
      <c r="D22" s="85"/>
      <c r="E22" s="86" t="s">
        <v>433</v>
      </c>
      <c r="F22" s="85"/>
      <c r="G22" s="85"/>
      <c r="H22" s="85"/>
      <c r="I22" s="85"/>
      <c r="J22" s="85"/>
      <c r="K22" s="85"/>
      <c r="L22" s="84"/>
    </row>
    <row r="23" spans="1:12" ht="22.5" customHeight="1" x14ac:dyDescent="0.3">
      <c r="A23" s="81" t="s">
        <v>95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79"/>
    </row>
    <row r="24" spans="1:12" ht="22.5" customHeight="1" x14ac:dyDescent="0.3">
      <c r="A24" s="82" t="s">
        <v>96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79"/>
    </row>
    <row r="25" spans="1:12" ht="22.5" customHeight="1" x14ac:dyDescent="0.3">
      <c r="A25" s="82" t="s">
        <v>83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79"/>
    </row>
    <row r="26" spans="1:12" ht="22.5" customHeight="1" x14ac:dyDescent="0.3">
      <c r="A26" s="82" t="s">
        <v>97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79"/>
    </row>
    <row r="27" spans="1:12" ht="22.5" customHeight="1" x14ac:dyDescent="0.3">
      <c r="A27" s="81" t="s">
        <v>98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79"/>
    </row>
    <row r="28" spans="1:12" ht="22.5" customHeight="1" x14ac:dyDescent="0.3">
      <c r="A28" s="82" t="s">
        <v>99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79"/>
    </row>
    <row r="29" spans="1:12" ht="22.5" customHeight="1" x14ac:dyDescent="0.3">
      <c r="A29" s="82" t="s">
        <v>100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79"/>
    </row>
    <row r="30" spans="1:12" ht="22.5" customHeight="1" x14ac:dyDescent="0.3">
      <c r="A30" s="82" t="s">
        <v>101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79"/>
    </row>
    <row r="31" spans="1:12" ht="22.5" customHeight="1" x14ac:dyDescent="0.3">
      <c r="A31" s="83" t="s">
        <v>255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79"/>
    </row>
    <row r="32" spans="1:12" ht="22.5" customHeight="1" x14ac:dyDescent="0.3">
      <c r="A32" s="82" t="s">
        <v>103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79"/>
    </row>
    <row r="33" spans="1:12" ht="22.5" customHeight="1" x14ac:dyDescent="0.3">
      <c r="A33" s="82" t="s">
        <v>104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79"/>
    </row>
    <row r="34" spans="1:12" ht="22.5" customHeight="1" x14ac:dyDescent="0.3">
      <c r="A34" s="81" t="s">
        <v>86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79"/>
    </row>
    <row r="35" spans="1:12" ht="22.5" customHeight="1" x14ac:dyDescent="0.3">
      <c r="A35" s="82" t="s">
        <v>105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79"/>
    </row>
    <row r="36" spans="1:12" ht="22.5" customHeight="1" x14ac:dyDescent="0.3">
      <c r="A36" s="82" t="s">
        <v>88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79"/>
    </row>
    <row r="37" spans="1:12" ht="22.5" customHeight="1" x14ac:dyDescent="0.3">
      <c r="A37" s="82" t="s">
        <v>106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79"/>
    </row>
    <row r="38" spans="1:12" ht="22.5" customHeight="1" x14ac:dyDescent="0.3">
      <c r="A38" s="82" t="s">
        <v>107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79"/>
    </row>
    <row r="39" spans="1:12" ht="22.5" customHeight="1" x14ac:dyDescent="0.3">
      <c r="A39" s="81" t="s">
        <v>90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79"/>
    </row>
    <row r="40" spans="1:12" ht="22.5" customHeight="1" x14ac:dyDescent="0.3">
      <c r="A40" s="82" t="s">
        <v>108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79"/>
    </row>
    <row r="41" spans="1:12" ht="22.5" customHeight="1" x14ac:dyDescent="0.3">
      <c r="A41" s="82" t="s">
        <v>109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79"/>
    </row>
    <row r="42" spans="1:12" ht="22.5" customHeight="1" x14ac:dyDescent="0.3">
      <c r="A42" s="82" t="s">
        <v>110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79"/>
    </row>
    <row r="43" spans="1:12" ht="22.5" customHeight="1" thickBot="1" x14ac:dyDescent="0.35">
      <c r="A43" s="78" t="s">
        <v>111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6"/>
    </row>
    <row r="44" spans="1:12" ht="22.5" customHeight="1" thickTop="1" thickBot="1" x14ac:dyDescent="0.35"/>
    <row r="45" spans="1:12" ht="22.5" customHeight="1" thickTop="1" x14ac:dyDescent="0.3">
      <c r="A45" s="87"/>
      <c r="B45" s="85"/>
      <c r="C45" s="85"/>
      <c r="D45" s="85"/>
      <c r="E45" s="86" t="s">
        <v>434</v>
      </c>
      <c r="F45" s="85"/>
      <c r="G45" s="85"/>
      <c r="H45" s="85"/>
      <c r="I45" s="85"/>
      <c r="J45" s="85"/>
      <c r="K45" s="85"/>
      <c r="L45" s="84"/>
    </row>
    <row r="46" spans="1:12" ht="22.5" customHeight="1" x14ac:dyDescent="0.3">
      <c r="A46" s="81" t="s">
        <v>113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79"/>
    </row>
    <row r="47" spans="1:12" ht="22.5" customHeight="1" x14ac:dyDescent="0.3">
      <c r="A47" s="82" t="s">
        <v>96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79"/>
    </row>
    <row r="48" spans="1:12" ht="22.5" customHeight="1" x14ac:dyDescent="0.3">
      <c r="A48" s="82" t="s">
        <v>83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79"/>
    </row>
    <row r="49" spans="1:12" ht="22.5" customHeight="1" x14ac:dyDescent="0.3">
      <c r="A49" s="82" t="s">
        <v>97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79"/>
    </row>
    <row r="50" spans="1:12" ht="22.5" customHeight="1" x14ac:dyDescent="0.3">
      <c r="A50" s="311" t="s">
        <v>114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79"/>
    </row>
    <row r="51" spans="1:12" ht="22.5" customHeight="1" x14ac:dyDescent="0.3">
      <c r="A51" s="312" t="s">
        <v>497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79"/>
    </row>
    <row r="52" spans="1:12" ht="22.5" customHeight="1" x14ac:dyDescent="0.3">
      <c r="A52" s="312" t="s">
        <v>498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79"/>
    </row>
    <row r="53" spans="1:12" ht="22.5" customHeight="1" x14ac:dyDescent="0.3">
      <c r="A53" s="312" t="s">
        <v>117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79"/>
    </row>
    <row r="54" spans="1:12" ht="22.5" customHeight="1" x14ac:dyDescent="0.3">
      <c r="A54" s="311" t="s">
        <v>118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79"/>
    </row>
    <row r="55" spans="1:12" ht="22.5" customHeight="1" x14ac:dyDescent="0.3">
      <c r="A55" s="82" t="s">
        <v>119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79"/>
    </row>
    <row r="56" spans="1:12" ht="22.5" customHeight="1" x14ac:dyDescent="0.3">
      <c r="A56" s="81" t="s">
        <v>120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79"/>
    </row>
    <row r="57" spans="1:12" ht="22.5" customHeight="1" x14ac:dyDescent="0.3">
      <c r="A57" s="82" t="s">
        <v>121</v>
      </c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79"/>
    </row>
    <row r="58" spans="1:12" ht="22.5" customHeight="1" x14ac:dyDescent="0.3">
      <c r="A58" s="82" t="s">
        <v>122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79"/>
    </row>
    <row r="59" spans="1:12" ht="22.5" customHeight="1" x14ac:dyDescent="0.3">
      <c r="A59" s="82" t="s">
        <v>123</v>
      </c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79"/>
    </row>
    <row r="60" spans="1:12" ht="22.5" customHeight="1" x14ac:dyDescent="0.3">
      <c r="A60" s="82" t="s">
        <v>124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79"/>
    </row>
    <row r="61" spans="1:12" ht="22.5" customHeight="1" x14ac:dyDescent="0.3">
      <c r="A61" s="82" t="s">
        <v>125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79"/>
    </row>
    <row r="62" spans="1:12" ht="22.5" customHeight="1" x14ac:dyDescent="0.3">
      <c r="A62" s="82" t="s">
        <v>126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79"/>
    </row>
    <row r="63" spans="1:12" ht="22.5" customHeight="1" x14ac:dyDescent="0.3">
      <c r="A63" s="82" t="s">
        <v>127</v>
      </c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79"/>
    </row>
    <row r="64" spans="1:12" ht="22.5" customHeight="1" x14ac:dyDescent="0.3">
      <c r="A64" s="83" t="s">
        <v>128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79"/>
    </row>
    <row r="65" spans="1:12" ht="22.5" customHeight="1" x14ac:dyDescent="0.3">
      <c r="A65" s="82" t="s">
        <v>129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79"/>
    </row>
    <row r="66" spans="1:12" ht="22.5" customHeight="1" x14ac:dyDescent="0.3">
      <c r="A66" s="81" t="s">
        <v>130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79"/>
    </row>
    <row r="67" spans="1:12" ht="22.5" customHeight="1" x14ac:dyDescent="0.3">
      <c r="A67" s="82" t="s">
        <v>131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79"/>
    </row>
    <row r="68" spans="1:12" ht="22.5" customHeight="1" x14ac:dyDescent="0.3">
      <c r="A68" s="82" t="s">
        <v>132</v>
      </c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79"/>
    </row>
    <row r="69" spans="1:12" ht="22.5" customHeight="1" x14ac:dyDescent="0.3">
      <c r="A69" s="82" t="s">
        <v>133</v>
      </c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79"/>
    </row>
    <row r="70" spans="1:12" ht="22.5" customHeight="1" x14ac:dyDescent="0.3">
      <c r="A70" s="82" t="s">
        <v>134</v>
      </c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79"/>
    </row>
    <row r="71" spans="1:12" ht="22.5" customHeight="1" x14ac:dyDescent="0.3">
      <c r="A71" s="82" t="s">
        <v>135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79"/>
    </row>
    <row r="72" spans="1:12" ht="22.5" customHeight="1" x14ac:dyDescent="0.3">
      <c r="A72" s="82" t="s">
        <v>136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79"/>
    </row>
    <row r="73" spans="1:12" ht="22.5" customHeight="1" x14ac:dyDescent="0.3">
      <c r="A73" s="82" t="s">
        <v>137</v>
      </c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79"/>
    </row>
    <row r="74" spans="1:12" ht="22.5" customHeight="1" x14ac:dyDescent="0.3">
      <c r="A74" s="82" t="s">
        <v>138</v>
      </c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79"/>
    </row>
    <row r="75" spans="1:12" ht="22.5" customHeight="1" x14ac:dyDescent="0.3">
      <c r="A75" s="82" t="s">
        <v>139</v>
      </c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79"/>
    </row>
    <row r="76" spans="1:12" ht="22.5" customHeight="1" x14ac:dyDescent="0.3">
      <c r="A76" s="82" t="s">
        <v>140</v>
      </c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79"/>
    </row>
    <row r="77" spans="1:12" ht="22.5" customHeight="1" x14ac:dyDescent="0.3">
      <c r="A77" s="82" t="s">
        <v>141</v>
      </c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79"/>
    </row>
    <row r="78" spans="1:12" ht="22.5" customHeight="1" x14ac:dyDescent="0.3">
      <c r="A78" s="82" t="s">
        <v>142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79"/>
    </row>
    <row r="79" spans="1:12" ht="22.5" customHeight="1" x14ac:dyDescent="0.3">
      <c r="A79" s="82" t="s">
        <v>143</v>
      </c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79"/>
    </row>
    <row r="80" spans="1:12" ht="22.5" customHeight="1" x14ac:dyDescent="0.3">
      <c r="A80" s="82" t="s">
        <v>144</v>
      </c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79"/>
    </row>
    <row r="81" spans="1:12" ht="22.5" customHeight="1" x14ac:dyDescent="0.3">
      <c r="A81" s="82" t="s">
        <v>145</v>
      </c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79"/>
    </row>
    <row r="82" spans="1:12" ht="22.5" customHeight="1" x14ac:dyDescent="0.3">
      <c r="A82" s="82" t="s">
        <v>146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79"/>
    </row>
    <row r="83" spans="1:12" ht="22.5" customHeight="1" x14ac:dyDescent="0.3">
      <c r="A83" s="82" t="s">
        <v>147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79"/>
    </row>
    <row r="84" spans="1:12" ht="22.5" customHeight="1" x14ac:dyDescent="0.3">
      <c r="A84" s="82" t="s">
        <v>148</v>
      </c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79"/>
    </row>
    <row r="85" spans="1:12" ht="22.5" customHeight="1" x14ac:dyDescent="0.3">
      <c r="A85" s="81" t="s">
        <v>149</v>
      </c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79"/>
    </row>
    <row r="86" spans="1:12" ht="16.5" customHeight="1" x14ac:dyDescent="0.3">
      <c r="A86" s="269" t="s">
        <v>150</v>
      </c>
      <c r="B86" s="270"/>
      <c r="C86" s="270"/>
      <c r="D86" s="270"/>
      <c r="E86" s="270"/>
      <c r="F86" s="270"/>
      <c r="G86" s="270"/>
      <c r="H86" s="270"/>
      <c r="I86" s="270"/>
      <c r="J86" s="270"/>
      <c r="K86" s="270"/>
      <c r="L86" s="271"/>
    </row>
    <row r="87" spans="1:12" ht="22.5" customHeight="1" x14ac:dyDescent="0.3">
      <c r="A87" s="269"/>
      <c r="B87" s="270"/>
      <c r="C87" s="270"/>
      <c r="D87" s="270"/>
      <c r="E87" s="270"/>
      <c r="F87" s="270"/>
      <c r="G87" s="270"/>
      <c r="H87" s="270"/>
      <c r="I87" s="270"/>
      <c r="J87" s="270"/>
      <c r="K87" s="270"/>
      <c r="L87" s="271"/>
    </row>
    <row r="88" spans="1:12" ht="22.5" customHeight="1" thickBot="1" x14ac:dyDescent="0.35">
      <c r="A88" s="78" t="s">
        <v>151</v>
      </c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6"/>
    </row>
    <row r="89" spans="1:12" ht="22.5" customHeight="1" thickTop="1" x14ac:dyDescent="0.3"/>
  </sheetData>
  <mergeCells count="1">
    <mergeCell ref="A86:L87"/>
  </mergeCells>
  <phoneticPr fontId="1" type="noConversion"/>
  <pageMargins left="0.7" right="0.7" top="0.75" bottom="0.75" header="0.3" footer="0.3"/>
  <pageSetup paperSize="9" scale="72" orientation="portrait" r:id="rId1"/>
  <rowBreaks count="1" manualBreakCount="1">
    <brk id="43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AF29"/>
  <sheetViews>
    <sheetView view="pageBreakPreview" zoomScale="70" zoomScaleNormal="100" zoomScaleSheetLayoutView="70" workbookViewId="0">
      <selection activeCell="Y5" sqref="Y5"/>
    </sheetView>
  </sheetViews>
  <sheetFormatPr defaultRowHeight="16.5" x14ac:dyDescent="0.3"/>
  <cols>
    <col min="1" max="1" width="6.625" style="14" customWidth="1"/>
    <col min="2" max="2" width="6.75" style="14" customWidth="1"/>
    <col min="3" max="3" width="18.125" style="14" customWidth="1"/>
    <col min="4" max="4" width="8" style="14" customWidth="1"/>
    <col min="5" max="5" width="12.875" style="14" customWidth="1"/>
    <col min="6" max="6" width="7.875" style="14" customWidth="1"/>
    <col min="7" max="7" width="18" style="14" customWidth="1"/>
    <col min="8" max="8" width="6.625" style="14" customWidth="1"/>
    <col min="9" max="9" width="16.625" style="14" customWidth="1"/>
    <col min="10" max="13" width="8.75" style="34" customWidth="1"/>
    <col min="14" max="14" width="10.375" style="34" customWidth="1"/>
    <col min="15" max="17" width="8.75" style="34" customWidth="1"/>
    <col min="18" max="18" width="10.625" style="14" customWidth="1"/>
    <col min="19" max="19" width="7.25" style="14" customWidth="1"/>
    <col min="20" max="20" width="10.25" style="144" customWidth="1"/>
    <col min="21" max="23" width="14.875" style="17" bestFit="1" customWidth="1"/>
    <col min="24" max="25" width="14.875" style="17" customWidth="1"/>
    <col min="26" max="26" width="19" style="14" customWidth="1"/>
    <col min="27" max="27" width="9" style="3"/>
    <col min="28" max="28" width="9.875" style="3" bestFit="1" customWidth="1"/>
    <col min="29" max="29" width="32.75" style="3" bestFit="1" customWidth="1"/>
    <col min="30" max="30" width="9" style="3"/>
    <col min="31" max="31" width="13.625" style="3" bestFit="1" customWidth="1"/>
    <col min="32" max="32" width="22.375" style="3" bestFit="1" customWidth="1"/>
    <col min="33" max="254" width="9" style="3"/>
    <col min="255" max="255" width="18.125" style="3" customWidth="1"/>
    <col min="256" max="256" width="8" style="3" customWidth="1"/>
    <col min="257" max="257" width="12.875" style="3" customWidth="1"/>
    <col min="258" max="258" width="9.125" style="3" customWidth="1"/>
    <col min="259" max="259" width="7.875" style="3" customWidth="1"/>
    <col min="260" max="260" width="11.625" style="3" customWidth="1"/>
    <col min="261" max="261" width="6.625" style="3" customWidth="1"/>
    <col min="262" max="262" width="11.875" style="3" customWidth="1"/>
    <col min="263" max="263" width="8.75" style="3" customWidth="1"/>
    <col min="264" max="264" width="7.125" style="3" customWidth="1"/>
    <col min="265" max="265" width="5" style="3" customWidth="1"/>
    <col min="266" max="266" width="7.5" style="3" customWidth="1"/>
    <col min="267" max="269" width="8.25" style="3" customWidth="1"/>
    <col min="270" max="270" width="5.75" style="3" customWidth="1"/>
    <col min="271" max="510" width="9" style="3"/>
    <col min="511" max="511" width="18.125" style="3" customWidth="1"/>
    <col min="512" max="512" width="8" style="3" customWidth="1"/>
    <col min="513" max="513" width="12.875" style="3" customWidth="1"/>
    <col min="514" max="514" width="9.125" style="3" customWidth="1"/>
    <col min="515" max="515" width="7.875" style="3" customWidth="1"/>
    <col min="516" max="516" width="11.625" style="3" customWidth="1"/>
    <col min="517" max="517" width="6.625" style="3" customWidth="1"/>
    <col min="518" max="518" width="11.875" style="3" customWidth="1"/>
    <col min="519" max="519" width="8.75" style="3" customWidth="1"/>
    <col min="520" max="520" width="7.125" style="3" customWidth="1"/>
    <col min="521" max="521" width="5" style="3" customWidth="1"/>
    <col min="522" max="522" width="7.5" style="3" customWidth="1"/>
    <col min="523" max="525" width="8.25" style="3" customWidth="1"/>
    <col min="526" max="526" width="5.75" style="3" customWidth="1"/>
    <col min="527" max="766" width="9" style="3"/>
    <col min="767" max="767" width="18.125" style="3" customWidth="1"/>
    <col min="768" max="768" width="8" style="3" customWidth="1"/>
    <col min="769" max="769" width="12.875" style="3" customWidth="1"/>
    <col min="770" max="770" width="9.125" style="3" customWidth="1"/>
    <col min="771" max="771" width="7.875" style="3" customWidth="1"/>
    <col min="772" max="772" width="11.625" style="3" customWidth="1"/>
    <col min="773" max="773" width="6.625" style="3" customWidth="1"/>
    <col min="774" max="774" width="11.875" style="3" customWidth="1"/>
    <col min="775" max="775" width="8.75" style="3" customWidth="1"/>
    <col min="776" max="776" width="7.125" style="3" customWidth="1"/>
    <col min="777" max="777" width="5" style="3" customWidth="1"/>
    <col min="778" max="778" width="7.5" style="3" customWidth="1"/>
    <col min="779" max="781" width="8.25" style="3" customWidth="1"/>
    <col min="782" max="782" width="5.75" style="3" customWidth="1"/>
    <col min="783" max="1022" width="9" style="3"/>
    <col min="1023" max="1023" width="18.125" style="3" customWidth="1"/>
    <col min="1024" max="1024" width="8" style="3" customWidth="1"/>
    <col min="1025" max="1025" width="12.875" style="3" customWidth="1"/>
    <col min="1026" max="1026" width="9.125" style="3" customWidth="1"/>
    <col min="1027" max="1027" width="7.875" style="3" customWidth="1"/>
    <col min="1028" max="1028" width="11.625" style="3" customWidth="1"/>
    <col min="1029" max="1029" width="6.625" style="3" customWidth="1"/>
    <col min="1030" max="1030" width="11.875" style="3" customWidth="1"/>
    <col min="1031" max="1031" width="8.75" style="3" customWidth="1"/>
    <col min="1032" max="1032" width="7.125" style="3" customWidth="1"/>
    <col min="1033" max="1033" width="5" style="3" customWidth="1"/>
    <col min="1034" max="1034" width="7.5" style="3" customWidth="1"/>
    <col min="1035" max="1037" width="8.25" style="3" customWidth="1"/>
    <col min="1038" max="1038" width="5.75" style="3" customWidth="1"/>
    <col min="1039" max="1278" width="9" style="3"/>
    <col min="1279" max="1279" width="18.125" style="3" customWidth="1"/>
    <col min="1280" max="1280" width="8" style="3" customWidth="1"/>
    <col min="1281" max="1281" width="12.875" style="3" customWidth="1"/>
    <col min="1282" max="1282" width="9.125" style="3" customWidth="1"/>
    <col min="1283" max="1283" width="7.875" style="3" customWidth="1"/>
    <col min="1284" max="1284" width="11.625" style="3" customWidth="1"/>
    <col min="1285" max="1285" width="6.625" style="3" customWidth="1"/>
    <col min="1286" max="1286" width="11.875" style="3" customWidth="1"/>
    <col min="1287" max="1287" width="8.75" style="3" customWidth="1"/>
    <col min="1288" max="1288" width="7.125" style="3" customWidth="1"/>
    <col min="1289" max="1289" width="5" style="3" customWidth="1"/>
    <col min="1290" max="1290" width="7.5" style="3" customWidth="1"/>
    <col min="1291" max="1293" width="8.25" style="3" customWidth="1"/>
    <col min="1294" max="1294" width="5.75" style="3" customWidth="1"/>
    <col min="1295" max="1534" width="9" style="3"/>
    <col min="1535" max="1535" width="18.125" style="3" customWidth="1"/>
    <col min="1536" max="1536" width="8" style="3" customWidth="1"/>
    <col min="1537" max="1537" width="12.875" style="3" customWidth="1"/>
    <col min="1538" max="1538" width="9.125" style="3" customWidth="1"/>
    <col min="1539" max="1539" width="7.875" style="3" customWidth="1"/>
    <col min="1540" max="1540" width="11.625" style="3" customWidth="1"/>
    <col min="1541" max="1541" width="6.625" style="3" customWidth="1"/>
    <col min="1542" max="1542" width="11.875" style="3" customWidth="1"/>
    <col min="1543" max="1543" width="8.75" style="3" customWidth="1"/>
    <col min="1544" max="1544" width="7.125" style="3" customWidth="1"/>
    <col min="1545" max="1545" width="5" style="3" customWidth="1"/>
    <col min="1546" max="1546" width="7.5" style="3" customWidth="1"/>
    <col min="1547" max="1549" width="8.25" style="3" customWidth="1"/>
    <col min="1550" max="1550" width="5.75" style="3" customWidth="1"/>
    <col min="1551" max="1790" width="9" style="3"/>
    <col min="1791" max="1791" width="18.125" style="3" customWidth="1"/>
    <col min="1792" max="1792" width="8" style="3" customWidth="1"/>
    <col min="1793" max="1793" width="12.875" style="3" customWidth="1"/>
    <col min="1794" max="1794" width="9.125" style="3" customWidth="1"/>
    <col min="1795" max="1795" width="7.875" style="3" customWidth="1"/>
    <col min="1796" max="1796" width="11.625" style="3" customWidth="1"/>
    <col min="1797" max="1797" width="6.625" style="3" customWidth="1"/>
    <col min="1798" max="1798" width="11.875" style="3" customWidth="1"/>
    <col min="1799" max="1799" width="8.75" style="3" customWidth="1"/>
    <col min="1800" max="1800" width="7.125" style="3" customWidth="1"/>
    <col min="1801" max="1801" width="5" style="3" customWidth="1"/>
    <col min="1802" max="1802" width="7.5" style="3" customWidth="1"/>
    <col min="1803" max="1805" width="8.25" style="3" customWidth="1"/>
    <col min="1806" max="1806" width="5.75" style="3" customWidth="1"/>
    <col min="1807" max="2046" width="9" style="3"/>
    <col min="2047" max="2047" width="18.125" style="3" customWidth="1"/>
    <col min="2048" max="2048" width="8" style="3" customWidth="1"/>
    <col min="2049" max="2049" width="12.875" style="3" customWidth="1"/>
    <col min="2050" max="2050" width="9.125" style="3" customWidth="1"/>
    <col min="2051" max="2051" width="7.875" style="3" customWidth="1"/>
    <col min="2052" max="2052" width="11.625" style="3" customWidth="1"/>
    <col min="2053" max="2053" width="6.625" style="3" customWidth="1"/>
    <col min="2054" max="2054" width="11.875" style="3" customWidth="1"/>
    <col min="2055" max="2055" width="8.75" style="3" customWidth="1"/>
    <col min="2056" max="2056" width="7.125" style="3" customWidth="1"/>
    <col min="2057" max="2057" width="5" style="3" customWidth="1"/>
    <col min="2058" max="2058" width="7.5" style="3" customWidth="1"/>
    <col min="2059" max="2061" width="8.25" style="3" customWidth="1"/>
    <col min="2062" max="2062" width="5.75" style="3" customWidth="1"/>
    <col min="2063" max="2302" width="9" style="3"/>
    <col min="2303" max="2303" width="18.125" style="3" customWidth="1"/>
    <col min="2304" max="2304" width="8" style="3" customWidth="1"/>
    <col min="2305" max="2305" width="12.875" style="3" customWidth="1"/>
    <col min="2306" max="2306" width="9.125" style="3" customWidth="1"/>
    <col min="2307" max="2307" width="7.875" style="3" customWidth="1"/>
    <col min="2308" max="2308" width="11.625" style="3" customWidth="1"/>
    <col min="2309" max="2309" width="6.625" style="3" customWidth="1"/>
    <col min="2310" max="2310" width="11.875" style="3" customWidth="1"/>
    <col min="2311" max="2311" width="8.75" style="3" customWidth="1"/>
    <col min="2312" max="2312" width="7.125" style="3" customWidth="1"/>
    <col min="2313" max="2313" width="5" style="3" customWidth="1"/>
    <col min="2314" max="2314" width="7.5" style="3" customWidth="1"/>
    <col min="2315" max="2317" width="8.25" style="3" customWidth="1"/>
    <col min="2318" max="2318" width="5.75" style="3" customWidth="1"/>
    <col min="2319" max="2558" width="9" style="3"/>
    <col min="2559" max="2559" width="18.125" style="3" customWidth="1"/>
    <col min="2560" max="2560" width="8" style="3" customWidth="1"/>
    <col min="2561" max="2561" width="12.875" style="3" customWidth="1"/>
    <col min="2562" max="2562" width="9.125" style="3" customWidth="1"/>
    <col min="2563" max="2563" width="7.875" style="3" customWidth="1"/>
    <col min="2564" max="2564" width="11.625" style="3" customWidth="1"/>
    <col min="2565" max="2565" width="6.625" style="3" customWidth="1"/>
    <col min="2566" max="2566" width="11.875" style="3" customWidth="1"/>
    <col min="2567" max="2567" width="8.75" style="3" customWidth="1"/>
    <col min="2568" max="2568" width="7.125" style="3" customWidth="1"/>
    <col min="2569" max="2569" width="5" style="3" customWidth="1"/>
    <col min="2570" max="2570" width="7.5" style="3" customWidth="1"/>
    <col min="2571" max="2573" width="8.25" style="3" customWidth="1"/>
    <col min="2574" max="2574" width="5.75" style="3" customWidth="1"/>
    <col min="2575" max="2814" width="9" style="3"/>
    <col min="2815" max="2815" width="18.125" style="3" customWidth="1"/>
    <col min="2816" max="2816" width="8" style="3" customWidth="1"/>
    <col min="2817" max="2817" width="12.875" style="3" customWidth="1"/>
    <col min="2818" max="2818" width="9.125" style="3" customWidth="1"/>
    <col min="2819" max="2819" width="7.875" style="3" customWidth="1"/>
    <col min="2820" max="2820" width="11.625" style="3" customWidth="1"/>
    <col min="2821" max="2821" width="6.625" style="3" customWidth="1"/>
    <col min="2822" max="2822" width="11.875" style="3" customWidth="1"/>
    <col min="2823" max="2823" width="8.75" style="3" customWidth="1"/>
    <col min="2824" max="2824" width="7.125" style="3" customWidth="1"/>
    <col min="2825" max="2825" width="5" style="3" customWidth="1"/>
    <col min="2826" max="2826" width="7.5" style="3" customWidth="1"/>
    <col min="2827" max="2829" width="8.25" style="3" customWidth="1"/>
    <col min="2830" max="2830" width="5.75" style="3" customWidth="1"/>
    <col min="2831" max="3070" width="9" style="3"/>
    <col min="3071" max="3071" width="18.125" style="3" customWidth="1"/>
    <col min="3072" max="3072" width="8" style="3" customWidth="1"/>
    <col min="3073" max="3073" width="12.875" style="3" customWidth="1"/>
    <col min="3074" max="3074" width="9.125" style="3" customWidth="1"/>
    <col min="3075" max="3075" width="7.875" style="3" customWidth="1"/>
    <col min="3076" max="3076" width="11.625" style="3" customWidth="1"/>
    <col min="3077" max="3077" width="6.625" style="3" customWidth="1"/>
    <col min="3078" max="3078" width="11.875" style="3" customWidth="1"/>
    <col min="3079" max="3079" width="8.75" style="3" customWidth="1"/>
    <col min="3080" max="3080" width="7.125" style="3" customWidth="1"/>
    <col min="3081" max="3081" width="5" style="3" customWidth="1"/>
    <col min="3082" max="3082" width="7.5" style="3" customWidth="1"/>
    <col min="3083" max="3085" width="8.25" style="3" customWidth="1"/>
    <col min="3086" max="3086" width="5.75" style="3" customWidth="1"/>
    <col min="3087" max="3326" width="9" style="3"/>
    <col min="3327" max="3327" width="18.125" style="3" customWidth="1"/>
    <col min="3328" max="3328" width="8" style="3" customWidth="1"/>
    <col min="3329" max="3329" width="12.875" style="3" customWidth="1"/>
    <col min="3330" max="3330" width="9.125" style="3" customWidth="1"/>
    <col min="3331" max="3331" width="7.875" style="3" customWidth="1"/>
    <col min="3332" max="3332" width="11.625" style="3" customWidth="1"/>
    <col min="3333" max="3333" width="6.625" style="3" customWidth="1"/>
    <col min="3334" max="3334" width="11.875" style="3" customWidth="1"/>
    <col min="3335" max="3335" width="8.75" style="3" customWidth="1"/>
    <col min="3336" max="3336" width="7.125" style="3" customWidth="1"/>
    <col min="3337" max="3337" width="5" style="3" customWidth="1"/>
    <col min="3338" max="3338" width="7.5" style="3" customWidth="1"/>
    <col min="3339" max="3341" width="8.25" style="3" customWidth="1"/>
    <col min="3342" max="3342" width="5.75" style="3" customWidth="1"/>
    <col min="3343" max="3582" width="9" style="3"/>
    <col min="3583" max="3583" width="18.125" style="3" customWidth="1"/>
    <col min="3584" max="3584" width="8" style="3" customWidth="1"/>
    <col min="3585" max="3585" width="12.875" style="3" customWidth="1"/>
    <col min="3586" max="3586" width="9.125" style="3" customWidth="1"/>
    <col min="3587" max="3587" width="7.875" style="3" customWidth="1"/>
    <col min="3588" max="3588" width="11.625" style="3" customWidth="1"/>
    <col min="3589" max="3589" width="6.625" style="3" customWidth="1"/>
    <col min="3590" max="3590" width="11.875" style="3" customWidth="1"/>
    <col min="3591" max="3591" width="8.75" style="3" customWidth="1"/>
    <col min="3592" max="3592" width="7.125" style="3" customWidth="1"/>
    <col min="3593" max="3593" width="5" style="3" customWidth="1"/>
    <col min="3594" max="3594" width="7.5" style="3" customWidth="1"/>
    <col min="3595" max="3597" width="8.25" style="3" customWidth="1"/>
    <col min="3598" max="3598" width="5.75" style="3" customWidth="1"/>
    <col min="3599" max="3838" width="9" style="3"/>
    <col min="3839" max="3839" width="18.125" style="3" customWidth="1"/>
    <col min="3840" max="3840" width="8" style="3" customWidth="1"/>
    <col min="3841" max="3841" width="12.875" style="3" customWidth="1"/>
    <col min="3842" max="3842" width="9.125" style="3" customWidth="1"/>
    <col min="3843" max="3843" width="7.875" style="3" customWidth="1"/>
    <col min="3844" max="3844" width="11.625" style="3" customWidth="1"/>
    <col min="3845" max="3845" width="6.625" style="3" customWidth="1"/>
    <col min="3846" max="3846" width="11.875" style="3" customWidth="1"/>
    <col min="3847" max="3847" width="8.75" style="3" customWidth="1"/>
    <col min="3848" max="3848" width="7.125" style="3" customWidth="1"/>
    <col min="3849" max="3849" width="5" style="3" customWidth="1"/>
    <col min="3850" max="3850" width="7.5" style="3" customWidth="1"/>
    <col min="3851" max="3853" width="8.25" style="3" customWidth="1"/>
    <col min="3854" max="3854" width="5.75" style="3" customWidth="1"/>
    <col min="3855" max="4094" width="9" style="3"/>
    <col min="4095" max="4095" width="18.125" style="3" customWidth="1"/>
    <col min="4096" max="4096" width="8" style="3" customWidth="1"/>
    <col min="4097" max="4097" width="12.875" style="3" customWidth="1"/>
    <col min="4098" max="4098" width="9.125" style="3" customWidth="1"/>
    <col min="4099" max="4099" width="7.875" style="3" customWidth="1"/>
    <col min="4100" max="4100" width="11.625" style="3" customWidth="1"/>
    <col min="4101" max="4101" width="6.625" style="3" customWidth="1"/>
    <col min="4102" max="4102" width="11.875" style="3" customWidth="1"/>
    <col min="4103" max="4103" width="8.75" style="3" customWidth="1"/>
    <col min="4104" max="4104" width="7.125" style="3" customWidth="1"/>
    <col min="4105" max="4105" width="5" style="3" customWidth="1"/>
    <col min="4106" max="4106" width="7.5" style="3" customWidth="1"/>
    <col min="4107" max="4109" width="8.25" style="3" customWidth="1"/>
    <col min="4110" max="4110" width="5.75" style="3" customWidth="1"/>
    <col min="4111" max="4350" width="9" style="3"/>
    <col min="4351" max="4351" width="18.125" style="3" customWidth="1"/>
    <col min="4352" max="4352" width="8" style="3" customWidth="1"/>
    <col min="4353" max="4353" width="12.875" style="3" customWidth="1"/>
    <col min="4354" max="4354" width="9.125" style="3" customWidth="1"/>
    <col min="4355" max="4355" width="7.875" style="3" customWidth="1"/>
    <col min="4356" max="4356" width="11.625" style="3" customWidth="1"/>
    <col min="4357" max="4357" width="6.625" style="3" customWidth="1"/>
    <col min="4358" max="4358" width="11.875" style="3" customWidth="1"/>
    <col min="4359" max="4359" width="8.75" style="3" customWidth="1"/>
    <col min="4360" max="4360" width="7.125" style="3" customWidth="1"/>
    <col min="4361" max="4361" width="5" style="3" customWidth="1"/>
    <col min="4362" max="4362" width="7.5" style="3" customWidth="1"/>
    <col min="4363" max="4365" width="8.25" style="3" customWidth="1"/>
    <col min="4366" max="4366" width="5.75" style="3" customWidth="1"/>
    <col min="4367" max="4606" width="9" style="3"/>
    <col min="4607" max="4607" width="18.125" style="3" customWidth="1"/>
    <col min="4608" max="4608" width="8" style="3" customWidth="1"/>
    <col min="4609" max="4609" width="12.875" style="3" customWidth="1"/>
    <col min="4610" max="4610" width="9.125" style="3" customWidth="1"/>
    <col min="4611" max="4611" width="7.875" style="3" customWidth="1"/>
    <col min="4612" max="4612" width="11.625" style="3" customWidth="1"/>
    <col min="4613" max="4613" width="6.625" style="3" customWidth="1"/>
    <col min="4614" max="4614" width="11.875" style="3" customWidth="1"/>
    <col min="4615" max="4615" width="8.75" style="3" customWidth="1"/>
    <col min="4616" max="4616" width="7.125" style="3" customWidth="1"/>
    <col min="4617" max="4617" width="5" style="3" customWidth="1"/>
    <col min="4618" max="4618" width="7.5" style="3" customWidth="1"/>
    <col min="4619" max="4621" width="8.25" style="3" customWidth="1"/>
    <col min="4622" max="4622" width="5.75" style="3" customWidth="1"/>
    <col min="4623" max="4862" width="9" style="3"/>
    <col min="4863" max="4863" width="18.125" style="3" customWidth="1"/>
    <col min="4864" max="4864" width="8" style="3" customWidth="1"/>
    <col min="4865" max="4865" width="12.875" style="3" customWidth="1"/>
    <col min="4866" max="4866" width="9.125" style="3" customWidth="1"/>
    <col min="4867" max="4867" width="7.875" style="3" customWidth="1"/>
    <col min="4868" max="4868" width="11.625" style="3" customWidth="1"/>
    <col min="4869" max="4869" width="6.625" style="3" customWidth="1"/>
    <col min="4870" max="4870" width="11.875" style="3" customWidth="1"/>
    <col min="4871" max="4871" width="8.75" style="3" customWidth="1"/>
    <col min="4872" max="4872" width="7.125" style="3" customWidth="1"/>
    <col min="4873" max="4873" width="5" style="3" customWidth="1"/>
    <col min="4874" max="4874" width="7.5" style="3" customWidth="1"/>
    <col min="4875" max="4877" width="8.25" style="3" customWidth="1"/>
    <col min="4878" max="4878" width="5.75" style="3" customWidth="1"/>
    <col min="4879" max="5118" width="9" style="3"/>
    <col min="5119" max="5119" width="18.125" style="3" customWidth="1"/>
    <col min="5120" max="5120" width="8" style="3" customWidth="1"/>
    <col min="5121" max="5121" width="12.875" style="3" customWidth="1"/>
    <col min="5122" max="5122" width="9.125" style="3" customWidth="1"/>
    <col min="5123" max="5123" width="7.875" style="3" customWidth="1"/>
    <col min="5124" max="5124" width="11.625" style="3" customWidth="1"/>
    <col min="5125" max="5125" width="6.625" style="3" customWidth="1"/>
    <col min="5126" max="5126" width="11.875" style="3" customWidth="1"/>
    <col min="5127" max="5127" width="8.75" style="3" customWidth="1"/>
    <col min="5128" max="5128" width="7.125" style="3" customWidth="1"/>
    <col min="5129" max="5129" width="5" style="3" customWidth="1"/>
    <col min="5130" max="5130" width="7.5" style="3" customWidth="1"/>
    <col min="5131" max="5133" width="8.25" style="3" customWidth="1"/>
    <col min="5134" max="5134" width="5.75" style="3" customWidth="1"/>
    <col min="5135" max="5374" width="9" style="3"/>
    <col min="5375" max="5375" width="18.125" style="3" customWidth="1"/>
    <col min="5376" max="5376" width="8" style="3" customWidth="1"/>
    <col min="5377" max="5377" width="12.875" style="3" customWidth="1"/>
    <col min="5378" max="5378" width="9.125" style="3" customWidth="1"/>
    <col min="5379" max="5379" width="7.875" style="3" customWidth="1"/>
    <col min="5380" max="5380" width="11.625" style="3" customWidth="1"/>
    <col min="5381" max="5381" width="6.625" style="3" customWidth="1"/>
    <col min="5382" max="5382" width="11.875" style="3" customWidth="1"/>
    <col min="5383" max="5383" width="8.75" style="3" customWidth="1"/>
    <col min="5384" max="5384" width="7.125" style="3" customWidth="1"/>
    <col min="5385" max="5385" width="5" style="3" customWidth="1"/>
    <col min="5386" max="5386" width="7.5" style="3" customWidth="1"/>
    <col min="5387" max="5389" width="8.25" style="3" customWidth="1"/>
    <col min="5390" max="5390" width="5.75" style="3" customWidth="1"/>
    <col min="5391" max="5630" width="9" style="3"/>
    <col min="5631" max="5631" width="18.125" style="3" customWidth="1"/>
    <col min="5632" max="5632" width="8" style="3" customWidth="1"/>
    <col min="5633" max="5633" width="12.875" style="3" customWidth="1"/>
    <col min="5634" max="5634" width="9.125" style="3" customWidth="1"/>
    <col min="5635" max="5635" width="7.875" style="3" customWidth="1"/>
    <col min="5636" max="5636" width="11.625" style="3" customWidth="1"/>
    <col min="5637" max="5637" width="6.625" style="3" customWidth="1"/>
    <col min="5638" max="5638" width="11.875" style="3" customWidth="1"/>
    <col min="5639" max="5639" width="8.75" style="3" customWidth="1"/>
    <col min="5640" max="5640" width="7.125" style="3" customWidth="1"/>
    <col min="5641" max="5641" width="5" style="3" customWidth="1"/>
    <col min="5642" max="5642" width="7.5" style="3" customWidth="1"/>
    <col min="5643" max="5645" width="8.25" style="3" customWidth="1"/>
    <col min="5646" max="5646" width="5.75" style="3" customWidth="1"/>
    <col min="5647" max="5886" width="9" style="3"/>
    <col min="5887" max="5887" width="18.125" style="3" customWidth="1"/>
    <col min="5888" max="5888" width="8" style="3" customWidth="1"/>
    <col min="5889" max="5889" width="12.875" style="3" customWidth="1"/>
    <col min="5890" max="5890" width="9.125" style="3" customWidth="1"/>
    <col min="5891" max="5891" width="7.875" style="3" customWidth="1"/>
    <col min="5892" max="5892" width="11.625" style="3" customWidth="1"/>
    <col min="5893" max="5893" width="6.625" style="3" customWidth="1"/>
    <col min="5894" max="5894" width="11.875" style="3" customWidth="1"/>
    <col min="5895" max="5895" width="8.75" style="3" customWidth="1"/>
    <col min="5896" max="5896" width="7.125" style="3" customWidth="1"/>
    <col min="5897" max="5897" width="5" style="3" customWidth="1"/>
    <col min="5898" max="5898" width="7.5" style="3" customWidth="1"/>
    <col min="5899" max="5901" width="8.25" style="3" customWidth="1"/>
    <col min="5902" max="5902" width="5.75" style="3" customWidth="1"/>
    <col min="5903" max="6142" width="9" style="3"/>
    <col min="6143" max="6143" width="18.125" style="3" customWidth="1"/>
    <col min="6144" max="6144" width="8" style="3" customWidth="1"/>
    <col min="6145" max="6145" width="12.875" style="3" customWidth="1"/>
    <col min="6146" max="6146" width="9.125" style="3" customWidth="1"/>
    <col min="6147" max="6147" width="7.875" style="3" customWidth="1"/>
    <col min="6148" max="6148" width="11.625" style="3" customWidth="1"/>
    <col min="6149" max="6149" width="6.625" style="3" customWidth="1"/>
    <col min="6150" max="6150" width="11.875" style="3" customWidth="1"/>
    <col min="6151" max="6151" width="8.75" style="3" customWidth="1"/>
    <col min="6152" max="6152" width="7.125" style="3" customWidth="1"/>
    <col min="6153" max="6153" width="5" style="3" customWidth="1"/>
    <col min="6154" max="6154" width="7.5" style="3" customWidth="1"/>
    <col min="6155" max="6157" width="8.25" style="3" customWidth="1"/>
    <col min="6158" max="6158" width="5.75" style="3" customWidth="1"/>
    <col min="6159" max="6398" width="9" style="3"/>
    <col min="6399" max="6399" width="18.125" style="3" customWidth="1"/>
    <col min="6400" max="6400" width="8" style="3" customWidth="1"/>
    <col min="6401" max="6401" width="12.875" style="3" customWidth="1"/>
    <col min="6402" max="6402" width="9.125" style="3" customWidth="1"/>
    <col min="6403" max="6403" width="7.875" style="3" customWidth="1"/>
    <col min="6404" max="6404" width="11.625" style="3" customWidth="1"/>
    <col min="6405" max="6405" width="6.625" style="3" customWidth="1"/>
    <col min="6406" max="6406" width="11.875" style="3" customWidth="1"/>
    <col min="6407" max="6407" width="8.75" style="3" customWidth="1"/>
    <col min="6408" max="6408" width="7.125" style="3" customWidth="1"/>
    <col min="6409" max="6409" width="5" style="3" customWidth="1"/>
    <col min="6410" max="6410" width="7.5" style="3" customWidth="1"/>
    <col min="6411" max="6413" width="8.25" style="3" customWidth="1"/>
    <col min="6414" max="6414" width="5.75" style="3" customWidth="1"/>
    <col min="6415" max="6654" width="9" style="3"/>
    <col min="6655" max="6655" width="18.125" style="3" customWidth="1"/>
    <col min="6656" max="6656" width="8" style="3" customWidth="1"/>
    <col min="6657" max="6657" width="12.875" style="3" customWidth="1"/>
    <col min="6658" max="6658" width="9.125" style="3" customWidth="1"/>
    <col min="6659" max="6659" width="7.875" style="3" customWidth="1"/>
    <col min="6660" max="6660" width="11.625" style="3" customWidth="1"/>
    <col min="6661" max="6661" width="6.625" style="3" customWidth="1"/>
    <col min="6662" max="6662" width="11.875" style="3" customWidth="1"/>
    <col min="6663" max="6663" width="8.75" style="3" customWidth="1"/>
    <col min="6664" max="6664" width="7.125" style="3" customWidth="1"/>
    <col min="6665" max="6665" width="5" style="3" customWidth="1"/>
    <col min="6666" max="6666" width="7.5" style="3" customWidth="1"/>
    <col min="6667" max="6669" width="8.25" style="3" customWidth="1"/>
    <col min="6670" max="6670" width="5.75" style="3" customWidth="1"/>
    <col min="6671" max="6910" width="9" style="3"/>
    <col min="6911" max="6911" width="18.125" style="3" customWidth="1"/>
    <col min="6912" max="6912" width="8" style="3" customWidth="1"/>
    <col min="6913" max="6913" width="12.875" style="3" customWidth="1"/>
    <col min="6914" max="6914" width="9.125" style="3" customWidth="1"/>
    <col min="6915" max="6915" width="7.875" style="3" customWidth="1"/>
    <col min="6916" max="6916" width="11.625" style="3" customWidth="1"/>
    <col min="6917" max="6917" width="6.625" style="3" customWidth="1"/>
    <col min="6918" max="6918" width="11.875" style="3" customWidth="1"/>
    <col min="6919" max="6919" width="8.75" style="3" customWidth="1"/>
    <col min="6920" max="6920" width="7.125" style="3" customWidth="1"/>
    <col min="6921" max="6921" width="5" style="3" customWidth="1"/>
    <col min="6922" max="6922" width="7.5" style="3" customWidth="1"/>
    <col min="6923" max="6925" width="8.25" style="3" customWidth="1"/>
    <col min="6926" max="6926" width="5.75" style="3" customWidth="1"/>
    <col min="6927" max="7166" width="9" style="3"/>
    <col min="7167" max="7167" width="18.125" style="3" customWidth="1"/>
    <col min="7168" max="7168" width="8" style="3" customWidth="1"/>
    <col min="7169" max="7169" width="12.875" style="3" customWidth="1"/>
    <col min="7170" max="7170" width="9.125" style="3" customWidth="1"/>
    <col min="7171" max="7171" width="7.875" style="3" customWidth="1"/>
    <col min="7172" max="7172" width="11.625" style="3" customWidth="1"/>
    <col min="7173" max="7173" width="6.625" style="3" customWidth="1"/>
    <col min="7174" max="7174" width="11.875" style="3" customWidth="1"/>
    <col min="7175" max="7175" width="8.75" style="3" customWidth="1"/>
    <col min="7176" max="7176" width="7.125" style="3" customWidth="1"/>
    <col min="7177" max="7177" width="5" style="3" customWidth="1"/>
    <col min="7178" max="7178" width="7.5" style="3" customWidth="1"/>
    <col min="7179" max="7181" width="8.25" style="3" customWidth="1"/>
    <col min="7182" max="7182" width="5.75" style="3" customWidth="1"/>
    <col min="7183" max="7422" width="9" style="3"/>
    <col min="7423" max="7423" width="18.125" style="3" customWidth="1"/>
    <col min="7424" max="7424" width="8" style="3" customWidth="1"/>
    <col min="7425" max="7425" width="12.875" style="3" customWidth="1"/>
    <col min="7426" max="7426" width="9.125" style="3" customWidth="1"/>
    <col min="7427" max="7427" width="7.875" style="3" customWidth="1"/>
    <col min="7428" max="7428" width="11.625" style="3" customWidth="1"/>
    <col min="7429" max="7429" width="6.625" style="3" customWidth="1"/>
    <col min="7430" max="7430" width="11.875" style="3" customWidth="1"/>
    <col min="7431" max="7431" width="8.75" style="3" customWidth="1"/>
    <col min="7432" max="7432" width="7.125" style="3" customWidth="1"/>
    <col min="7433" max="7433" width="5" style="3" customWidth="1"/>
    <col min="7434" max="7434" width="7.5" style="3" customWidth="1"/>
    <col min="7435" max="7437" width="8.25" style="3" customWidth="1"/>
    <col min="7438" max="7438" width="5.75" style="3" customWidth="1"/>
    <col min="7439" max="7678" width="9" style="3"/>
    <col min="7679" max="7679" width="18.125" style="3" customWidth="1"/>
    <col min="7680" max="7680" width="8" style="3" customWidth="1"/>
    <col min="7681" max="7681" width="12.875" style="3" customWidth="1"/>
    <col min="7682" max="7682" width="9.125" style="3" customWidth="1"/>
    <col min="7683" max="7683" width="7.875" style="3" customWidth="1"/>
    <col min="7684" max="7684" width="11.625" style="3" customWidth="1"/>
    <col min="7685" max="7685" width="6.625" style="3" customWidth="1"/>
    <col min="7686" max="7686" width="11.875" style="3" customWidth="1"/>
    <col min="7687" max="7687" width="8.75" style="3" customWidth="1"/>
    <col min="7688" max="7688" width="7.125" style="3" customWidth="1"/>
    <col min="7689" max="7689" width="5" style="3" customWidth="1"/>
    <col min="7690" max="7690" width="7.5" style="3" customWidth="1"/>
    <col min="7691" max="7693" width="8.25" style="3" customWidth="1"/>
    <col min="7694" max="7694" width="5.75" style="3" customWidth="1"/>
    <col min="7695" max="7934" width="9" style="3"/>
    <col min="7935" max="7935" width="18.125" style="3" customWidth="1"/>
    <col min="7936" max="7936" width="8" style="3" customWidth="1"/>
    <col min="7937" max="7937" width="12.875" style="3" customWidth="1"/>
    <col min="7938" max="7938" width="9.125" style="3" customWidth="1"/>
    <col min="7939" max="7939" width="7.875" style="3" customWidth="1"/>
    <col min="7940" max="7940" width="11.625" style="3" customWidth="1"/>
    <col min="7941" max="7941" width="6.625" style="3" customWidth="1"/>
    <col min="7942" max="7942" width="11.875" style="3" customWidth="1"/>
    <col min="7943" max="7943" width="8.75" style="3" customWidth="1"/>
    <col min="7944" max="7944" width="7.125" style="3" customWidth="1"/>
    <col min="7945" max="7945" width="5" style="3" customWidth="1"/>
    <col min="7946" max="7946" width="7.5" style="3" customWidth="1"/>
    <col min="7947" max="7949" width="8.25" style="3" customWidth="1"/>
    <col min="7950" max="7950" width="5.75" style="3" customWidth="1"/>
    <col min="7951" max="8190" width="9" style="3"/>
    <col min="8191" max="8191" width="18.125" style="3" customWidth="1"/>
    <col min="8192" max="8192" width="8" style="3" customWidth="1"/>
    <col min="8193" max="8193" width="12.875" style="3" customWidth="1"/>
    <col min="8194" max="8194" width="9.125" style="3" customWidth="1"/>
    <col min="8195" max="8195" width="7.875" style="3" customWidth="1"/>
    <col min="8196" max="8196" width="11.625" style="3" customWidth="1"/>
    <col min="8197" max="8197" width="6.625" style="3" customWidth="1"/>
    <col min="8198" max="8198" width="11.875" style="3" customWidth="1"/>
    <col min="8199" max="8199" width="8.75" style="3" customWidth="1"/>
    <col min="8200" max="8200" width="7.125" style="3" customWidth="1"/>
    <col min="8201" max="8201" width="5" style="3" customWidth="1"/>
    <col min="8202" max="8202" width="7.5" style="3" customWidth="1"/>
    <col min="8203" max="8205" width="8.25" style="3" customWidth="1"/>
    <col min="8206" max="8206" width="5.75" style="3" customWidth="1"/>
    <col min="8207" max="8446" width="9" style="3"/>
    <col min="8447" max="8447" width="18.125" style="3" customWidth="1"/>
    <col min="8448" max="8448" width="8" style="3" customWidth="1"/>
    <col min="8449" max="8449" width="12.875" style="3" customWidth="1"/>
    <col min="8450" max="8450" width="9.125" style="3" customWidth="1"/>
    <col min="8451" max="8451" width="7.875" style="3" customWidth="1"/>
    <col min="8452" max="8452" width="11.625" style="3" customWidth="1"/>
    <col min="8453" max="8453" width="6.625" style="3" customWidth="1"/>
    <col min="8454" max="8454" width="11.875" style="3" customWidth="1"/>
    <col min="8455" max="8455" width="8.75" style="3" customWidth="1"/>
    <col min="8456" max="8456" width="7.125" style="3" customWidth="1"/>
    <col min="8457" max="8457" width="5" style="3" customWidth="1"/>
    <col min="8458" max="8458" width="7.5" style="3" customWidth="1"/>
    <col min="8459" max="8461" width="8.25" style="3" customWidth="1"/>
    <col min="8462" max="8462" width="5.75" style="3" customWidth="1"/>
    <col min="8463" max="8702" width="9" style="3"/>
    <col min="8703" max="8703" width="18.125" style="3" customWidth="1"/>
    <col min="8704" max="8704" width="8" style="3" customWidth="1"/>
    <col min="8705" max="8705" width="12.875" style="3" customWidth="1"/>
    <col min="8706" max="8706" width="9.125" style="3" customWidth="1"/>
    <col min="8707" max="8707" width="7.875" style="3" customWidth="1"/>
    <col min="8708" max="8708" width="11.625" style="3" customWidth="1"/>
    <col min="8709" max="8709" width="6.625" style="3" customWidth="1"/>
    <col min="8710" max="8710" width="11.875" style="3" customWidth="1"/>
    <col min="8711" max="8711" width="8.75" style="3" customWidth="1"/>
    <col min="8712" max="8712" width="7.125" style="3" customWidth="1"/>
    <col min="8713" max="8713" width="5" style="3" customWidth="1"/>
    <col min="8714" max="8714" width="7.5" style="3" customWidth="1"/>
    <col min="8715" max="8717" width="8.25" style="3" customWidth="1"/>
    <col min="8718" max="8718" width="5.75" style="3" customWidth="1"/>
    <col min="8719" max="8958" width="9" style="3"/>
    <col min="8959" max="8959" width="18.125" style="3" customWidth="1"/>
    <col min="8960" max="8960" width="8" style="3" customWidth="1"/>
    <col min="8961" max="8961" width="12.875" style="3" customWidth="1"/>
    <col min="8962" max="8962" width="9.125" style="3" customWidth="1"/>
    <col min="8963" max="8963" width="7.875" style="3" customWidth="1"/>
    <col min="8964" max="8964" width="11.625" style="3" customWidth="1"/>
    <col min="8965" max="8965" width="6.625" style="3" customWidth="1"/>
    <col min="8966" max="8966" width="11.875" style="3" customWidth="1"/>
    <col min="8967" max="8967" width="8.75" style="3" customWidth="1"/>
    <col min="8968" max="8968" width="7.125" style="3" customWidth="1"/>
    <col min="8969" max="8969" width="5" style="3" customWidth="1"/>
    <col min="8970" max="8970" width="7.5" style="3" customWidth="1"/>
    <col min="8971" max="8973" width="8.25" style="3" customWidth="1"/>
    <col min="8974" max="8974" width="5.75" style="3" customWidth="1"/>
    <col min="8975" max="9214" width="9" style="3"/>
    <col min="9215" max="9215" width="18.125" style="3" customWidth="1"/>
    <col min="9216" max="9216" width="8" style="3" customWidth="1"/>
    <col min="9217" max="9217" width="12.875" style="3" customWidth="1"/>
    <col min="9218" max="9218" width="9.125" style="3" customWidth="1"/>
    <col min="9219" max="9219" width="7.875" style="3" customWidth="1"/>
    <col min="9220" max="9220" width="11.625" style="3" customWidth="1"/>
    <col min="9221" max="9221" width="6.625" style="3" customWidth="1"/>
    <col min="9222" max="9222" width="11.875" style="3" customWidth="1"/>
    <col min="9223" max="9223" width="8.75" style="3" customWidth="1"/>
    <col min="9224" max="9224" width="7.125" style="3" customWidth="1"/>
    <col min="9225" max="9225" width="5" style="3" customWidth="1"/>
    <col min="9226" max="9226" width="7.5" style="3" customWidth="1"/>
    <col min="9227" max="9229" width="8.25" style="3" customWidth="1"/>
    <col min="9230" max="9230" width="5.75" style="3" customWidth="1"/>
    <col min="9231" max="9470" width="9" style="3"/>
    <col min="9471" max="9471" width="18.125" style="3" customWidth="1"/>
    <col min="9472" max="9472" width="8" style="3" customWidth="1"/>
    <col min="9473" max="9473" width="12.875" style="3" customWidth="1"/>
    <col min="9474" max="9474" width="9.125" style="3" customWidth="1"/>
    <col min="9475" max="9475" width="7.875" style="3" customWidth="1"/>
    <col min="9476" max="9476" width="11.625" style="3" customWidth="1"/>
    <col min="9477" max="9477" width="6.625" style="3" customWidth="1"/>
    <col min="9478" max="9478" width="11.875" style="3" customWidth="1"/>
    <col min="9479" max="9479" width="8.75" style="3" customWidth="1"/>
    <col min="9480" max="9480" width="7.125" style="3" customWidth="1"/>
    <col min="9481" max="9481" width="5" style="3" customWidth="1"/>
    <col min="9482" max="9482" width="7.5" style="3" customWidth="1"/>
    <col min="9483" max="9485" width="8.25" style="3" customWidth="1"/>
    <col min="9486" max="9486" width="5.75" style="3" customWidth="1"/>
    <col min="9487" max="9726" width="9" style="3"/>
    <col min="9727" max="9727" width="18.125" style="3" customWidth="1"/>
    <col min="9728" max="9728" width="8" style="3" customWidth="1"/>
    <col min="9729" max="9729" width="12.875" style="3" customWidth="1"/>
    <col min="9730" max="9730" width="9.125" style="3" customWidth="1"/>
    <col min="9731" max="9731" width="7.875" style="3" customWidth="1"/>
    <col min="9732" max="9732" width="11.625" style="3" customWidth="1"/>
    <col min="9733" max="9733" width="6.625" style="3" customWidth="1"/>
    <col min="9734" max="9734" width="11.875" style="3" customWidth="1"/>
    <col min="9735" max="9735" width="8.75" style="3" customWidth="1"/>
    <col min="9736" max="9736" width="7.125" style="3" customWidth="1"/>
    <col min="9737" max="9737" width="5" style="3" customWidth="1"/>
    <col min="9738" max="9738" width="7.5" style="3" customWidth="1"/>
    <col min="9739" max="9741" width="8.25" style="3" customWidth="1"/>
    <col min="9742" max="9742" width="5.75" style="3" customWidth="1"/>
    <col min="9743" max="9982" width="9" style="3"/>
    <col min="9983" max="9983" width="18.125" style="3" customWidth="1"/>
    <col min="9984" max="9984" width="8" style="3" customWidth="1"/>
    <col min="9985" max="9985" width="12.875" style="3" customWidth="1"/>
    <col min="9986" max="9986" width="9.125" style="3" customWidth="1"/>
    <col min="9987" max="9987" width="7.875" style="3" customWidth="1"/>
    <col min="9988" max="9988" width="11.625" style="3" customWidth="1"/>
    <col min="9989" max="9989" width="6.625" style="3" customWidth="1"/>
    <col min="9990" max="9990" width="11.875" style="3" customWidth="1"/>
    <col min="9991" max="9991" width="8.75" style="3" customWidth="1"/>
    <col min="9992" max="9992" width="7.125" style="3" customWidth="1"/>
    <col min="9993" max="9993" width="5" style="3" customWidth="1"/>
    <col min="9994" max="9994" width="7.5" style="3" customWidth="1"/>
    <col min="9995" max="9997" width="8.25" style="3" customWidth="1"/>
    <col min="9998" max="9998" width="5.75" style="3" customWidth="1"/>
    <col min="9999" max="10238" width="9" style="3"/>
    <col min="10239" max="10239" width="18.125" style="3" customWidth="1"/>
    <col min="10240" max="10240" width="8" style="3" customWidth="1"/>
    <col min="10241" max="10241" width="12.875" style="3" customWidth="1"/>
    <col min="10242" max="10242" width="9.125" style="3" customWidth="1"/>
    <col min="10243" max="10243" width="7.875" style="3" customWidth="1"/>
    <col min="10244" max="10244" width="11.625" style="3" customWidth="1"/>
    <col min="10245" max="10245" width="6.625" style="3" customWidth="1"/>
    <col min="10246" max="10246" width="11.875" style="3" customWidth="1"/>
    <col min="10247" max="10247" width="8.75" style="3" customWidth="1"/>
    <col min="10248" max="10248" width="7.125" style="3" customWidth="1"/>
    <col min="10249" max="10249" width="5" style="3" customWidth="1"/>
    <col min="10250" max="10250" width="7.5" style="3" customWidth="1"/>
    <col min="10251" max="10253" width="8.25" style="3" customWidth="1"/>
    <col min="10254" max="10254" width="5.75" style="3" customWidth="1"/>
    <col min="10255" max="10494" width="9" style="3"/>
    <col min="10495" max="10495" width="18.125" style="3" customWidth="1"/>
    <col min="10496" max="10496" width="8" style="3" customWidth="1"/>
    <col min="10497" max="10497" width="12.875" style="3" customWidth="1"/>
    <col min="10498" max="10498" width="9.125" style="3" customWidth="1"/>
    <col min="10499" max="10499" width="7.875" style="3" customWidth="1"/>
    <col min="10500" max="10500" width="11.625" style="3" customWidth="1"/>
    <col min="10501" max="10501" width="6.625" style="3" customWidth="1"/>
    <col min="10502" max="10502" width="11.875" style="3" customWidth="1"/>
    <col min="10503" max="10503" width="8.75" style="3" customWidth="1"/>
    <col min="10504" max="10504" width="7.125" style="3" customWidth="1"/>
    <col min="10505" max="10505" width="5" style="3" customWidth="1"/>
    <col min="10506" max="10506" width="7.5" style="3" customWidth="1"/>
    <col min="10507" max="10509" width="8.25" style="3" customWidth="1"/>
    <col min="10510" max="10510" width="5.75" style="3" customWidth="1"/>
    <col min="10511" max="10750" width="9" style="3"/>
    <col min="10751" max="10751" width="18.125" style="3" customWidth="1"/>
    <col min="10752" max="10752" width="8" style="3" customWidth="1"/>
    <col min="10753" max="10753" width="12.875" style="3" customWidth="1"/>
    <col min="10754" max="10754" width="9.125" style="3" customWidth="1"/>
    <col min="10755" max="10755" width="7.875" style="3" customWidth="1"/>
    <col min="10756" max="10756" width="11.625" style="3" customWidth="1"/>
    <col min="10757" max="10757" width="6.625" style="3" customWidth="1"/>
    <col min="10758" max="10758" width="11.875" style="3" customWidth="1"/>
    <col min="10759" max="10759" width="8.75" style="3" customWidth="1"/>
    <col min="10760" max="10760" width="7.125" style="3" customWidth="1"/>
    <col min="10761" max="10761" width="5" style="3" customWidth="1"/>
    <col min="10762" max="10762" width="7.5" style="3" customWidth="1"/>
    <col min="10763" max="10765" width="8.25" style="3" customWidth="1"/>
    <col min="10766" max="10766" width="5.75" style="3" customWidth="1"/>
    <col min="10767" max="11006" width="9" style="3"/>
    <col min="11007" max="11007" width="18.125" style="3" customWidth="1"/>
    <col min="11008" max="11008" width="8" style="3" customWidth="1"/>
    <col min="11009" max="11009" width="12.875" style="3" customWidth="1"/>
    <col min="11010" max="11010" width="9.125" style="3" customWidth="1"/>
    <col min="11011" max="11011" width="7.875" style="3" customWidth="1"/>
    <col min="11012" max="11012" width="11.625" style="3" customWidth="1"/>
    <col min="11013" max="11013" width="6.625" style="3" customWidth="1"/>
    <col min="11014" max="11014" width="11.875" style="3" customWidth="1"/>
    <col min="11015" max="11015" width="8.75" style="3" customWidth="1"/>
    <col min="11016" max="11016" width="7.125" style="3" customWidth="1"/>
    <col min="11017" max="11017" width="5" style="3" customWidth="1"/>
    <col min="11018" max="11018" width="7.5" style="3" customWidth="1"/>
    <col min="11019" max="11021" width="8.25" style="3" customWidth="1"/>
    <col min="11022" max="11022" width="5.75" style="3" customWidth="1"/>
    <col min="11023" max="11262" width="9" style="3"/>
    <col min="11263" max="11263" width="18.125" style="3" customWidth="1"/>
    <col min="11264" max="11264" width="8" style="3" customWidth="1"/>
    <col min="11265" max="11265" width="12.875" style="3" customWidth="1"/>
    <col min="11266" max="11266" width="9.125" style="3" customWidth="1"/>
    <col min="11267" max="11267" width="7.875" style="3" customWidth="1"/>
    <col min="11268" max="11268" width="11.625" style="3" customWidth="1"/>
    <col min="11269" max="11269" width="6.625" style="3" customWidth="1"/>
    <col min="11270" max="11270" width="11.875" style="3" customWidth="1"/>
    <col min="11271" max="11271" width="8.75" style="3" customWidth="1"/>
    <col min="11272" max="11272" width="7.125" style="3" customWidth="1"/>
    <col min="11273" max="11273" width="5" style="3" customWidth="1"/>
    <col min="11274" max="11274" width="7.5" style="3" customWidth="1"/>
    <col min="11275" max="11277" width="8.25" style="3" customWidth="1"/>
    <col min="11278" max="11278" width="5.75" style="3" customWidth="1"/>
    <col min="11279" max="11518" width="9" style="3"/>
    <col min="11519" max="11519" width="18.125" style="3" customWidth="1"/>
    <col min="11520" max="11520" width="8" style="3" customWidth="1"/>
    <col min="11521" max="11521" width="12.875" style="3" customWidth="1"/>
    <col min="11522" max="11522" width="9.125" style="3" customWidth="1"/>
    <col min="11523" max="11523" width="7.875" style="3" customWidth="1"/>
    <col min="11524" max="11524" width="11.625" style="3" customWidth="1"/>
    <col min="11525" max="11525" width="6.625" style="3" customWidth="1"/>
    <col min="11526" max="11526" width="11.875" style="3" customWidth="1"/>
    <col min="11527" max="11527" width="8.75" style="3" customWidth="1"/>
    <col min="11528" max="11528" width="7.125" style="3" customWidth="1"/>
    <col min="11529" max="11529" width="5" style="3" customWidth="1"/>
    <col min="11530" max="11530" width="7.5" style="3" customWidth="1"/>
    <col min="11531" max="11533" width="8.25" style="3" customWidth="1"/>
    <col min="11534" max="11534" width="5.75" style="3" customWidth="1"/>
    <col min="11535" max="11774" width="9" style="3"/>
    <col min="11775" max="11775" width="18.125" style="3" customWidth="1"/>
    <col min="11776" max="11776" width="8" style="3" customWidth="1"/>
    <col min="11777" max="11777" width="12.875" style="3" customWidth="1"/>
    <col min="11778" max="11778" width="9.125" style="3" customWidth="1"/>
    <col min="11779" max="11779" width="7.875" style="3" customWidth="1"/>
    <col min="11780" max="11780" width="11.625" style="3" customWidth="1"/>
    <col min="11781" max="11781" width="6.625" style="3" customWidth="1"/>
    <col min="11782" max="11782" width="11.875" style="3" customWidth="1"/>
    <col min="11783" max="11783" width="8.75" style="3" customWidth="1"/>
    <col min="11784" max="11784" width="7.125" style="3" customWidth="1"/>
    <col min="11785" max="11785" width="5" style="3" customWidth="1"/>
    <col min="11786" max="11786" width="7.5" style="3" customWidth="1"/>
    <col min="11787" max="11789" width="8.25" style="3" customWidth="1"/>
    <col min="11790" max="11790" width="5.75" style="3" customWidth="1"/>
    <col min="11791" max="12030" width="9" style="3"/>
    <col min="12031" max="12031" width="18.125" style="3" customWidth="1"/>
    <col min="12032" max="12032" width="8" style="3" customWidth="1"/>
    <col min="12033" max="12033" width="12.875" style="3" customWidth="1"/>
    <col min="12034" max="12034" width="9.125" style="3" customWidth="1"/>
    <col min="12035" max="12035" width="7.875" style="3" customWidth="1"/>
    <col min="12036" max="12036" width="11.625" style="3" customWidth="1"/>
    <col min="12037" max="12037" width="6.625" style="3" customWidth="1"/>
    <col min="12038" max="12038" width="11.875" style="3" customWidth="1"/>
    <col min="12039" max="12039" width="8.75" style="3" customWidth="1"/>
    <col min="12040" max="12040" width="7.125" style="3" customWidth="1"/>
    <col min="12041" max="12041" width="5" style="3" customWidth="1"/>
    <col min="12042" max="12042" width="7.5" style="3" customWidth="1"/>
    <col min="12043" max="12045" width="8.25" style="3" customWidth="1"/>
    <col min="12046" max="12046" width="5.75" style="3" customWidth="1"/>
    <col min="12047" max="12286" width="9" style="3"/>
    <col min="12287" max="12287" width="18.125" style="3" customWidth="1"/>
    <col min="12288" max="12288" width="8" style="3" customWidth="1"/>
    <col min="12289" max="12289" width="12.875" style="3" customWidth="1"/>
    <col min="12290" max="12290" width="9.125" style="3" customWidth="1"/>
    <col min="12291" max="12291" width="7.875" style="3" customWidth="1"/>
    <col min="12292" max="12292" width="11.625" style="3" customWidth="1"/>
    <col min="12293" max="12293" width="6.625" style="3" customWidth="1"/>
    <col min="12294" max="12294" width="11.875" style="3" customWidth="1"/>
    <col min="12295" max="12295" width="8.75" style="3" customWidth="1"/>
    <col min="12296" max="12296" width="7.125" style="3" customWidth="1"/>
    <col min="12297" max="12297" width="5" style="3" customWidth="1"/>
    <col min="12298" max="12298" width="7.5" style="3" customWidth="1"/>
    <col min="12299" max="12301" width="8.25" style="3" customWidth="1"/>
    <col min="12302" max="12302" width="5.75" style="3" customWidth="1"/>
    <col min="12303" max="12542" width="9" style="3"/>
    <col min="12543" max="12543" width="18.125" style="3" customWidth="1"/>
    <col min="12544" max="12544" width="8" style="3" customWidth="1"/>
    <col min="12545" max="12545" width="12.875" style="3" customWidth="1"/>
    <col min="12546" max="12546" width="9.125" style="3" customWidth="1"/>
    <col min="12547" max="12547" width="7.875" style="3" customWidth="1"/>
    <col min="12548" max="12548" width="11.625" style="3" customWidth="1"/>
    <col min="12549" max="12549" width="6.625" style="3" customWidth="1"/>
    <col min="12550" max="12550" width="11.875" style="3" customWidth="1"/>
    <col min="12551" max="12551" width="8.75" style="3" customWidth="1"/>
    <col min="12552" max="12552" width="7.125" style="3" customWidth="1"/>
    <col min="12553" max="12553" width="5" style="3" customWidth="1"/>
    <col min="12554" max="12554" width="7.5" style="3" customWidth="1"/>
    <col min="12555" max="12557" width="8.25" style="3" customWidth="1"/>
    <col min="12558" max="12558" width="5.75" style="3" customWidth="1"/>
    <col min="12559" max="12798" width="9" style="3"/>
    <col min="12799" max="12799" width="18.125" style="3" customWidth="1"/>
    <col min="12800" max="12800" width="8" style="3" customWidth="1"/>
    <col min="12801" max="12801" width="12.875" style="3" customWidth="1"/>
    <col min="12802" max="12802" width="9.125" style="3" customWidth="1"/>
    <col min="12803" max="12803" width="7.875" style="3" customWidth="1"/>
    <col min="12804" max="12804" width="11.625" style="3" customWidth="1"/>
    <col min="12805" max="12805" width="6.625" style="3" customWidth="1"/>
    <col min="12806" max="12806" width="11.875" style="3" customWidth="1"/>
    <col min="12807" max="12807" width="8.75" style="3" customWidth="1"/>
    <col min="12808" max="12808" width="7.125" style="3" customWidth="1"/>
    <col min="12809" max="12809" width="5" style="3" customWidth="1"/>
    <col min="12810" max="12810" width="7.5" style="3" customWidth="1"/>
    <col min="12811" max="12813" width="8.25" style="3" customWidth="1"/>
    <col min="12814" max="12814" width="5.75" style="3" customWidth="1"/>
    <col min="12815" max="13054" width="9" style="3"/>
    <col min="13055" max="13055" width="18.125" style="3" customWidth="1"/>
    <col min="13056" max="13056" width="8" style="3" customWidth="1"/>
    <col min="13057" max="13057" width="12.875" style="3" customWidth="1"/>
    <col min="13058" max="13058" width="9.125" style="3" customWidth="1"/>
    <col min="13059" max="13059" width="7.875" style="3" customWidth="1"/>
    <col min="13060" max="13060" width="11.625" style="3" customWidth="1"/>
    <col min="13061" max="13061" width="6.625" style="3" customWidth="1"/>
    <col min="13062" max="13062" width="11.875" style="3" customWidth="1"/>
    <col min="13063" max="13063" width="8.75" style="3" customWidth="1"/>
    <col min="13064" max="13064" width="7.125" style="3" customWidth="1"/>
    <col min="13065" max="13065" width="5" style="3" customWidth="1"/>
    <col min="13066" max="13066" width="7.5" style="3" customWidth="1"/>
    <col min="13067" max="13069" width="8.25" style="3" customWidth="1"/>
    <col min="13070" max="13070" width="5.75" style="3" customWidth="1"/>
    <col min="13071" max="13310" width="9" style="3"/>
    <col min="13311" max="13311" width="18.125" style="3" customWidth="1"/>
    <col min="13312" max="13312" width="8" style="3" customWidth="1"/>
    <col min="13313" max="13313" width="12.875" style="3" customWidth="1"/>
    <col min="13314" max="13314" width="9.125" style="3" customWidth="1"/>
    <col min="13315" max="13315" width="7.875" style="3" customWidth="1"/>
    <col min="13316" max="13316" width="11.625" style="3" customWidth="1"/>
    <col min="13317" max="13317" width="6.625" style="3" customWidth="1"/>
    <col min="13318" max="13318" width="11.875" style="3" customWidth="1"/>
    <col min="13319" max="13319" width="8.75" style="3" customWidth="1"/>
    <col min="13320" max="13320" width="7.125" style="3" customWidth="1"/>
    <col min="13321" max="13321" width="5" style="3" customWidth="1"/>
    <col min="13322" max="13322" width="7.5" style="3" customWidth="1"/>
    <col min="13323" max="13325" width="8.25" style="3" customWidth="1"/>
    <col min="13326" max="13326" width="5.75" style="3" customWidth="1"/>
    <col min="13327" max="13566" width="9" style="3"/>
    <col min="13567" max="13567" width="18.125" style="3" customWidth="1"/>
    <col min="13568" max="13568" width="8" style="3" customWidth="1"/>
    <col min="13569" max="13569" width="12.875" style="3" customWidth="1"/>
    <col min="13570" max="13570" width="9.125" style="3" customWidth="1"/>
    <col min="13571" max="13571" width="7.875" style="3" customWidth="1"/>
    <col min="13572" max="13572" width="11.625" style="3" customWidth="1"/>
    <col min="13573" max="13573" width="6.625" style="3" customWidth="1"/>
    <col min="13574" max="13574" width="11.875" style="3" customWidth="1"/>
    <col min="13575" max="13575" width="8.75" style="3" customWidth="1"/>
    <col min="13576" max="13576" width="7.125" style="3" customWidth="1"/>
    <col min="13577" max="13577" width="5" style="3" customWidth="1"/>
    <col min="13578" max="13578" width="7.5" style="3" customWidth="1"/>
    <col min="13579" max="13581" width="8.25" style="3" customWidth="1"/>
    <col min="13582" max="13582" width="5.75" style="3" customWidth="1"/>
    <col min="13583" max="13822" width="9" style="3"/>
    <col min="13823" max="13823" width="18.125" style="3" customWidth="1"/>
    <col min="13824" max="13824" width="8" style="3" customWidth="1"/>
    <col min="13825" max="13825" width="12.875" style="3" customWidth="1"/>
    <col min="13826" max="13826" width="9.125" style="3" customWidth="1"/>
    <col min="13827" max="13827" width="7.875" style="3" customWidth="1"/>
    <col min="13828" max="13828" width="11.625" style="3" customWidth="1"/>
    <col min="13829" max="13829" width="6.625" style="3" customWidth="1"/>
    <col min="13830" max="13830" width="11.875" style="3" customWidth="1"/>
    <col min="13831" max="13831" width="8.75" style="3" customWidth="1"/>
    <col min="13832" max="13832" width="7.125" style="3" customWidth="1"/>
    <col min="13833" max="13833" width="5" style="3" customWidth="1"/>
    <col min="13834" max="13834" width="7.5" style="3" customWidth="1"/>
    <col min="13835" max="13837" width="8.25" style="3" customWidth="1"/>
    <col min="13838" max="13838" width="5.75" style="3" customWidth="1"/>
    <col min="13839" max="14078" width="9" style="3"/>
    <col min="14079" max="14079" width="18.125" style="3" customWidth="1"/>
    <col min="14080" max="14080" width="8" style="3" customWidth="1"/>
    <col min="14081" max="14081" width="12.875" style="3" customWidth="1"/>
    <col min="14082" max="14082" width="9.125" style="3" customWidth="1"/>
    <col min="14083" max="14083" width="7.875" style="3" customWidth="1"/>
    <col min="14084" max="14084" width="11.625" style="3" customWidth="1"/>
    <col min="14085" max="14085" width="6.625" style="3" customWidth="1"/>
    <col min="14086" max="14086" width="11.875" style="3" customWidth="1"/>
    <col min="14087" max="14087" width="8.75" style="3" customWidth="1"/>
    <col min="14088" max="14088" width="7.125" style="3" customWidth="1"/>
    <col min="14089" max="14089" width="5" style="3" customWidth="1"/>
    <col min="14090" max="14090" width="7.5" style="3" customWidth="1"/>
    <col min="14091" max="14093" width="8.25" style="3" customWidth="1"/>
    <col min="14094" max="14094" width="5.75" style="3" customWidth="1"/>
    <col min="14095" max="14334" width="9" style="3"/>
    <col min="14335" max="14335" width="18.125" style="3" customWidth="1"/>
    <col min="14336" max="14336" width="8" style="3" customWidth="1"/>
    <col min="14337" max="14337" width="12.875" style="3" customWidth="1"/>
    <col min="14338" max="14338" width="9.125" style="3" customWidth="1"/>
    <col min="14339" max="14339" width="7.875" style="3" customWidth="1"/>
    <col min="14340" max="14340" width="11.625" style="3" customWidth="1"/>
    <col min="14341" max="14341" width="6.625" style="3" customWidth="1"/>
    <col min="14342" max="14342" width="11.875" style="3" customWidth="1"/>
    <col min="14343" max="14343" width="8.75" style="3" customWidth="1"/>
    <col min="14344" max="14344" width="7.125" style="3" customWidth="1"/>
    <col min="14345" max="14345" width="5" style="3" customWidth="1"/>
    <col min="14346" max="14346" width="7.5" style="3" customWidth="1"/>
    <col min="14347" max="14349" width="8.25" style="3" customWidth="1"/>
    <col min="14350" max="14350" width="5.75" style="3" customWidth="1"/>
    <col min="14351" max="14590" width="9" style="3"/>
    <col min="14591" max="14591" width="18.125" style="3" customWidth="1"/>
    <col min="14592" max="14592" width="8" style="3" customWidth="1"/>
    <col min="14593" max="14593" width="12.875" style="3" customWidth="1"/>
    <col min="14594" max="14594" width="9.125" style="3" customWidth="1"/>
    <col min="14595" max="14595" width="7.875" style="3" customWidth="1"/>
    <col min="14596" max="14596" width="11.625" style="3" customWidth="1"/>
    <col min="14597" max="14597" width="6.625" style="3" customWidth="1"/>
    <col min="14598" max="14598" width="11.875" style="3" customWidth="1"/>
    <col min="14599" max="14599" width="8.75" style="3" customWidth="1"/>
    <col min="14600" max="14600" width="7.125" style="3" customWidth="1"/>
    <col min="14601" max="14601" width="5" style="3" customWidth="1"/>
    <col min="14602" max="14602" width="7.5" style="3" customWidth="1"/>
    <col min="14603" max="14605" width="8.25" style="3" customWidth="1"/>
    <col min="14606" max="14606" width="5.75" style="3" customWidth="1"/>
    <col min="14607" max="14846" width="9" style="3"/>
    <col min="14847" max="14847" width="18.125" style="3" customWidth="1"/>
    <col min="14848" max="14848" width="8" style="3" customWidth="1"/>
    <col min="14849" max="14849" width="12.875" style="3" customWidth="1"/>
    <col min="14850" max="14850" width="9.125" style="3" customWidth="1"/>
    <col min="14851" max="14851" width="7.875" style="3" customWidth="1"/>
    <col min="14852" max="14852" width="11.625" style="3" customWidth="1"/>
    <col min="14853" max="14853" width="6.625" style="3" customWidth="1"/>
    <col min="14854" max="14854" width="11.875" style="3" customWidth="1"/>
    <col min="14855" max="14855" width="8.75" style="3" customWidth="1"/>
    <col min="14856" max="14856" width="7.125" style="3" customWidth="1"/>
    <col min="14857" max="14857" width="5" style="3" customWidth="1"/>
    <col min="14858" max="14858" width="7.5" style="3" customWidth="1"/>
    <col min="14859" max="14861" width="8.25" style="3" customWidth="1"/>
    <col min="14862" max="14862" width="5.75" style="3" customWidth="1"/>
    <col min="14863" max="15102" width="9" style="3"/>
    <col min="15103" max="15103" width="18.125" style="3" customWidth="1"/>
    <col min="15104" max="15104" width="8" style="3" customWidth="1"/>
    <col min="15105" max="15105" width="12.875" style="3" customWidth="1"/>
    <col min="15106" max="15106" width="9.125" style="3" customWidth="1"/>
    <col min="15107" max="15107" width="7.875" style="3" customWidth="1"/>
    <col min="15108" max="15108" width="11.625" style="3" customWidth="1"/>
    <col min="15109" max="15109" width="6.625" style="3" customWidth="1"/>
    <col min="15110" max="15110" width="11.875" style="3" customWidth="1"/>
    <col min="15111" max="15111" width="8.75" style="3" customWidth="1"/>
    <col min="15112" max="15112" width="7.125" style="3" customWidth="1"/>
    <col min="15113" max="15113" width="5" style="3" customWidth="1"/>
    <col min="15114" max="15114" width="7.5" style="3" customWidth="1"/>
    <col min="15115" max="15117" width="8.25" style="3" customWidth="1"/>
    <col min="15118" max="15118" width="5.75" style="3" customWidth="1"/>
    <col min="15119" max="15358" width="9" style="3"/>
    <col min="15359" max="15359" width="18.125" style="3" customWidth="1"/>
    <col min="15360" max="15360" width="8" style="3" customWidth="1"/>
    <col min="15361" max="15361" width="12.875" style="3" customWidth="1"/>
    <col min="15362" max="15362" width="9.125" style="3" customWidth="1"/>
    <col min="15363" max="15363" width="7.875" style="3" customWidth="1"/>
    <col min="15364" max="15364" width="11.625" style="3" customWidth="1"/>
    <col min="15365" max="15365" width="6.625" style="3" customWidth="1"/>
    <col min="15366" max="15366" width="11.875" style="3" customWidth="1"/>
    <col min="15367" max="15367" width="8.75" style="3" customWidth="1"/>
    <col min="15368" max="15368" width="7.125" style="3" customWidth="1"/>
    <col min="15369" max="15369" width="5" style="3" customWidth="1"/>
    <col min="15370" max="15370" width="7.5" style="3" customWidth="1"/>
    <col min="15371" max="15373" width="8.25" style="3" customWidth="1"/>
    <col min="15374" max="15374" width="5.75" style="3" customWidth="1"/>
    <col min="15375" max="15614" width="9" style="3"/>
    <col min="15615" max="15615" width="18.125" style="3" customWidth="1"/>
    <col min="15616" max="15616" width="8" style="3" customWidth="1"/>
    <col min="15617" max="15617" width="12.875" style="3" customWidth="1"/>
    <col min="15618" max="15618" width="9.125" style="3" customWidth="1"/>
    <col min="15619" max="15619" width="7.875" style="3" customWidth="1"/>
    <col min="15620" max="15620" width="11.625" style="3" customWidth="1"/>
    <col min="15621" max="15621" width="6.625" style="3" customWidth="1"/>
    <col min="15622" max="15622" width="11.875" style="3" customWidth="1"/>
    <col min="15623" max="15623" width="8.75" style="3" customWidth="1"/>
    <col min="15624" max="15624" width="7.125" style="3" customWidth="1"/>
    <col min="15625" max="15625" width="5" style="3" customWidth="1"/>
    <col min="15626" max="15626" width="7.5" style="3" customWidth="1"/>
    <col min="15627" max="15629" width="8.25" style="3" customWidth="1"/>
    <col min="15630" max="15630" width="5.75" style="3" customWidth="1"/>
    <col min="15631" max="15870" width="9" style="3"/>
    <col min="15871" max="15871" width="18.125" style="3" customWidth="1"/>
    <col min="15872" max="15872" width="8" style="3" customWidth="1"/>
    <col min="15873" max="15873" width="12.875" style="3" customWidth="1"/>
    <col min="15874" max="15874" width="9.125" style="3" customWidth="1"/>
    <col min="15875" max="15875" width="7.875" style="3" customWidth="1"/>
    <col min="15876" max="15876" width="11.625" style="3" customWidth="1"/>
    <col min="15877" max="15877" width="6.625" style="3" customWidth="1"/>
    <col min="15878" max="15878" width="11.875" style="3" customWidth="1"/>
    <col min="15879" max="15879" width="8.75" style="3" customWidth="1"/>
    <col min="15880" max="15880" width="7.125" style="3" customWidth="1"/>
    <col min="15881" max="15881" width="5" style="3" customWidth="1"/>
    <col min="15882" max="15882" width="7.5" style="3" customWidth="1"/>
    <col min="15883" max="15885" width="8.25" style="3" customWidth="1"/>
    <col min="15886" max="15886" width="5.75" style="3" customWidth="1"/>
    <col min="15887" max="16126" width="9" style="3"/>
    <col min="16127" max="16127" width="18.125" style="3" customWidth="1"/>
    <col min="16128" max="16128" width="8" style="3" customWidth="1"/>
    <col min="16129" max="16129" width="12.875" style="3" customWidth="1"/>
    <col min="16130" max="16130" width="9.125" style="3" customWidth="1"/>
    <col min="16131" max="16131" width="7.875" style="3" customWidth="1"/>
    <col min="16132" max="16132" width="11.625" style="3" customWidth="1"/>
    <col min="16133" max="16133" width="6.625" style="3" customWidth="1"/>
    <col min="16134" max="16134" width="11.875" style="3" customWidth="1"/>
    <col min="16135" max="16135" width="8.75" style="3" customWidth="1"/>
    <col min="16136" max="16136" width="7.125" style="3" customWidth="1"/>
    <col min="16137" max="16137" width="5" style="3" customWidth="1"/>
    <col min="16138" max="16138" width="7.5" style="3" customWidth="1"/>
    <col min="16139" max="16141" width="8.25" style="3" customWidth="1"/>
    <col min="16142" max="16142" width="5.75" style="3" customWidth="1"/>
    <col min="16143" max="16384" width="9" style="3"/>
  </cols>
  <sheetData>
    <row r="1" spans="1:32" ht="41.25" customHeight="1" x14ac:dyDescent="0.3">
      <c r="A1" s="239" t="s">
        <v>435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</row>
    <row r="2" spans="1:32" s="4" customFormat="1" ht="24" customHeight="1" thickBot="1" x14ac:dyDescent="0.35">
      <c r="A2" s="273" t="s">
        <v>291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</row>
    <row r="3" spans="1:32" s="10" customFormat="1" ht="22.5" customHeight="1" x14ac:dyDescent="0.3">
      <c r="A3" s="274" t="s">
        <v>53</v>
      </c>
      <c r="B3" s="276" t="s">
        <v>8</v>
      </c>
      <c r="C3" s="276" t="s">
        <v>35</v>
      </c>
      <c r="D3" s="278" t="s">
        <v>51</v>
      </c>
      <c r="E3" s="278"/>
      <c r="F3" s="278"/>
      <c r="G3" s="278"/>
      <c r="H3" s="276" t="s">
        <v>37</v>
      </c>
      <c r="I3" s="278" t="s">
        <v>152</v>
      </c>
      <c r="J3" s="278"/>
      <c r="K3" s="278" t="s">
        <v>452</v>
      </c>
      <c r="L3" s="278"/>
      <c r="M3" s="278"/>
      <c r="N3" s="278"/>
      <c r="O3" s="278"/>
      <c r="P3" s="278"/>
      <c r="Q3" s="278"/>
      <c r="R3" s="278" t="s">
        <v>38</v>
      </c>
      <c r="S3" s="278"/>
      <c r="T3" s="288" t="s">
        <v>2</v>
      </c>
      <c r="U3" s="290" t="s">
        <v>290</v>
      </c>
      <c r="V3" s="290"/>
      <c r="W3" s="290"/>
      <c r="X3" s="288" t="s">
        <v>487</v>
      </c>
      <c r="Y3" s="288" t="s">
        <v>496</v>
      </c>
      <c r="Z3" s="292" t="s">
        <v>3</v>
      </c>
    </row>
    <row r="4" spans="1:32" s="10" customFormat="1" ht="37.5" customHeight="1" thickBot="1" x14ac:dyDescent="0.35">
      <c r="A4" s="275"/>
      <c r="B4" s="277"/>
      <c r="C4" s="277"/>
      <c r="D4" s="272" t="s">
        <v>40</v>
      </c>
      <c r="E4" s="272"/>
      <c r="F4" s="220" t="s">
        <v>41</v>
      </c>
      <c r="G4" s="220" t="s">
        <v>42</v>
      </c>
      <c r="H4" s="277"/>
      <c r="I4" s="220" t="s">
        <v>153</v>
      </c>
      <c r="J4" s="228" t="s">
        <v>154</v>
      </c>
      <c r="K4" s="228" t="s">
        <v>450</v>
      </c>
      <c r="L4" s="228" t="s">
        <v>451</v>
      </c>
      <c r="M4" s="229" t="s">
        <v>491</v>
      </c>
      <c r="N4" s="229" t="s">
        <v>492</v>
      </c>
      <c r="O4" s="229" t="s">
        <v>493</v>
      </c>
      <c r="P4" s="229" t="s">
        <v>494</v>
      </c>
      <c r="Q4" s="229" t="s">
        <v>495</v>
      </c>
      <c r="R4" s="220" t="s">
        <v>38</v>
      </c>
      <c r="S4" s="220" t="s">
        <v>1</v>
      </c>
      <c r="T4" s="289"/>
      <c r="U4" s="221" t="s">
        <v>43</v>
      </c>
      <c r="V4" s="221" t="s">
        <v>423</v>
      </c>
      <c r="W4" s="221" t="s">
        <v>424</v>
      </c>
      <c r="X4" s="291"/>
      <c r="Y4" s="291"/>
      <c r="Z4" s="293"/>
    </row>
    <row r="5" spans="1:32" s="10" customFormat="1" ht="22.5" customHeight="1" thickTop="1" x14ac:dyDescent="0.3">
      <c r="A5" s="116" t="s">
        <v>0</v>
      </c>
      <c r="B5" s="117"/>
      <c r="C5" s="117"/>
      <c r="D5" s="117"/>
      <c r="E5" s="118">
        <f>SUBTOTAL(3,E6:E14)</f>
        <v>9</v>
      </c>
      <c r="F5" s="91">
        <f>SUBTOTAL(3,F6:F14)</f>
        <v>9</v>
      </c>
      <c r="G5" s="117"/>
      <c r="H5" s="117"/>
      <c r="I5" s="118">
        <f>SUBTOTAL(3,I6:I14)</f>
        <v>9</v>
      </c>
      <c r="J5" s="161"/>
      <c r="K5" s="162"/>
      <c r="L5" s="162"/>
      <c r="M5" s="162"/>
      <c r="N5" s="162"/>
      <c r="O5" s="162"/>
      <c r="P5" s="162"/>
      <c r="Q5" s="162"/>
      <c r="R5" s="90"/>
      <c r="S5" s="117"/>
      <c r="T5" s="163"/>
      <c r="U5" s="89">
        <f>SUBTOTAL(9,U6:U14)</f>
        <v>247170000</v>
      </c>
      <c r="V5" s="89">
        <f>SUBTOTAL(9,V6:V14)</f>
        <v>123585000</v>
      </c>
      <c r="W5" s="89">
        <f>SUBTOTAL(9,W6:W14)</f>
        <v>123585000</v>
      </c>
      <c r="X5" s="164"/>
      <c r="Y5" s="164"/>
      <c r="Z5" s="121"/>
      <c r="AB5" s="279" t="s">
        <v>445</v>
      </c>
      <c r="AC5" s="280"/>
      <c r="AD5" s="280"/>
      <c r="AE5" s="280"/>
      <c r="AF5" s="281"/>
    </row>
    <row r="6" spans="1:32" s="12" customFormat="1" ht="22.5" customHeight="1" x14ac:dyDescent="0.3">
      <c r="A6" s="165">
        <v>1</v>
      </c>
      <c r="B6" s="36" t="s">
        <v>5</v>
      </c>
      <c r="C6" s="36" t="s">
        <v>289</v>
      </c>
      <c r="D6" s="36" t="s">
        <v>45</v>
      </c>
      <c r="E6" s="36" t="s">
        <v>266</v>
      </c>
      <c r="F6" s="36" t="s">
        <v>47</v>
      </c>
      <c r="G6" s="36" t="s">
        <v>48</v>
      </c>
      <c r="H6" s="36" t="s">
        <v>56</v>
      </c>
      <c r="I6" s="36" t="s">
        <v>52</v>
      </c>
      <c r="J6" s="166">
        <v>5755</v>
      </c>
      <c r="K6" s="166" t="s">
        <v>453</v>
      </c>
      <c r="L6" s="166"/>
      <c r="M6" s="166"/>
      <c r="N6" s="230"/>
      <c r="O6" s="166"/>
      <c r="P6" s="166"/>
      <c r="Q6" s="166"/>
      <c r="R6" s="167">
        <v>100</v>
      </c>
      <c r="S6" s="36" t="s">
        <v>265</v>
      </c>
      <c r="T6" s="166">
        <v>1000000</v>
      </c>
      <c r="U6" s="37">
        <f t="shared" ref="U6:U15" si="0">R6*T6</f>
        <v>100000000</v>
      </c>
      <c r="V6" s="37">
        <f t="shared" ref="V6:V19" si="1">U6/2</f>
        <v>50000000</v>
      </c>
      <c r="W6" s="37">
        <f t="shared" ref="W6:W19" si="2">U6/2</f>
        <v>50000000</v>
      </c>
      <c r="X6" s="37" t="s">
        <v>455</v>
      </c>
      <c r="Y6" s="37" t="s">
        <v>483</v>
      </c>
      <c r="Z6" s="125" t="s">
        <v>49</v>
      </c>
      <c r="AB6" s="218" t="s">
        <v>9</v>
      </c>
      <c r="AC6" s="219" t="s">
        <v>16</v>
      </c>
      <c r="AD6" s="219" t="s">
        <v>17</v>
      </c>
      <c r="AE6" s="219" t="s">
        <v>54</v>
      </c>
      <c r="AF6" s="102" t="s">
        <v>10</v>
      </c>
    </row>
    <row r="7" spans="1:32" s="12" customFormat="1" ht="22.5" customHeight="1" x14ac:dyDescent="0.3">
      <c r="A7" s="168">
        <v>2</v>
      </c>
      <c r="B7" s="38" t="s">
        <v>5</v>
      </c>
      <c r="C7" s="38" t="s">
        <v>288</v>
      </c>
      <c r="D7" s="38" t="s">
        <v>45</v>
      </c>
      <c r="E7" s="38" t="s">
        <v>266</v>
      </c>
      <c r="F7" s="38" t="s">
        <v>47</v>
      </c>
      <c r="G7" s="38" t="s">
        <v>48</v>
      </c>
      <c r="H7" s="38" t="s">
        <v>56</v>
      </c>
      <c r="I7" s="38" t="s">
        <v>50</v>
      </c>
      <c r="J7" s="169">
        <v>3200</v>
      </c>
      <c r="K7" s="169" t="s">
        <v>454</v>
      </c>
      <c r="L7" s="169"/>
      <c r="M7" s="169" t="s">
        <v>455</v>
      </c>
      <c r="N7" s="231"/>
      <c r="O7" s="169"/>
      <c r="P7" s="169"/>
      <c r="Q7" s="169"/>
      <c r="R7" s="170">
        <v>100</v>
      </c>
      <c r="S7" s="38" t="s">
        <v>265</v>
      </c>
      <c r="T7" s="169">
        <v>490000</v>
      </c>
      <c r="U7" s="39">
        <f t="shared" si="0"/>
        <v>49000000</v>
      </c>
      <c r="V7" s="39">
        <f t="shared" si="1"/>
        <v>24500000</v>
      </c>
      <c r="W7" s="39">
        <f t="shared" si="2"/>
        <v>24500000</v>
      </c>
      <c r="X7" s="39" t="s">
        <v>455</v>
      </c>
      <c r="Y7" s="39" t="s">
        <v>483</v>
      </c>
      <c r="Z7" s="129" t="s">
        <v>49</v>
      </c>
      <c r="AB7" s="218" t="s">
        <v>24</v>
      </c>
      <c r="AC7" s="219" t="s">
        <v>287</v>
      </c>
      <c r="AD7" s="219" t="s">
        <v>448</v>
      </c>
      <c r="AE7" s="21">
        <v>1000000</v>
      </c>
      <c r="AF7" s="102"/>
    </row>
    <row r="8" spans="1:32" s="12" customFormat="1" ht="22.5" customHeight="1" x14ac:dyDescent="0.3">
      <c r="A8" s="168">
        <v>3</v>
      </c>
      <c r="B8" s="38" t="s">
        <v>5</v>
      </c>
      <c r="C8" s="38" t="s">
        <v>286</v>
      </c>
      <c r="D8" s="38" t="s">
        <v>45</v>
      </c>
      <c r="E8" s="38" t="s">
        <v>266</v>
      </c>
      <c r="F8" s="38" t="s">
        <v>47</v>
      </c>
      <c r="G8" s="38" t="s">
        <v>48</v>
      </c>
      <c r="H8" s="38" t="s">
        <v>56</v>
      </c>
      <c r="I8" s="38" t="s">
        <v>50</v>
      </c>
      <c r="J8" s="169">
        <v>3200</v>
      </c>
      <c r="K8" s="169"/>
      <c r="L8" s="169" t="s">
        <v>453</v>
      </c>
      <c r="M8" s="169"/>
      <c r="N8" s="231">
        <v>33</v>
      </c>
      <c r="O8" s="169"/>
      <c r="P8" s="169"/>
      <c r="Q8" s="169"/>
      <c r="R8" s="170">
        <v>100</v>
      </c>
      <c r="S8" s="38" t="s">
        <v>265</v>
      </c>
      <c r="T8" s="169">
        <v>600000</v>
      </c>
      <c r="U8" s="39">
        <f t="shared" si="0"/>
        <v>60000000</v>
      </c>
      <c r="V8" s="39">
        <f t="shared" si="1"/>
        <v>30000000</v>
      </c>
      <c r="W8" s="39">
        <f t="shared" si="2"/>
        <v>30000000</v>
      </c>
      <c r="X8" s="39" t="s">
        <v>455</v>
      </c>
      <c r="Y8" s="39" t="s">
        <v>483</v>
      </c>
      <c r="Z8" s="129" t="s">
        <v>478</v>
      </c>
      <c r="AB8" s="218" t="s">
        <v>270</v>
      </c>
      <c r="AC8" s="219" t="s">
        <v>285</v>
      </c>
      <c r="AD8" s="219" t="s">
        <v>448</v>
      </c>
      <c r="AE8" s="21">
        <v>490000</v>
      </c>
      <c r="AF8" s="102"/>
    </row>
    <row r="9" spans="1:32" s="12" customFormat="1" ht="22.5" customHeight="1" x14ac:dyDescent="0.3">
      <c r="A9" s="168">
        <v>4</v>
      </c>
      <c r="B9" s="38" t="s">
        <v>5</v>
      </c>
      <c r="C9" s="38" t="s">
        <v>284</v>
      </c>
      <c r="D9" s="38" t="s">
        <v>45</v>
      </c>
      <c r="E9" s="38" t="s">
        <v>266</v>
      </c>
      <c r="F9" s="38" t="s">
        <v>47</v>
      </c>
      <c r="G9" s="38" t="s">
        <v>48</v>
      </c>
      <c r="H9" s="38" t="s">
        <v>56</v>
      </c>
      <c r="I9" s="38" t="s">
        <v>50</v>
      </c>
      <c r="J9" s="169">
        <v>3200</v>
      </c>
      <c r="K9" s="169"/>
      <c r="L9" s="169" t="s">
        <v>453</v>
      </c>
      <c r="M9" s="169"/>
      <c r="N9" s="231">
        <v>66</v>
      </c>
      <c r="O9" s="169" t="s">
        <v>455</v>
      </c>
      <c r="P9" s="169">
        <v>66</v>
      </c>
      <c r="Q9" s="169" t="s">
        <v>477</v>
      </c>
      <c r="R9" s="170">
        <v>100</v>
      </c>
      <c r="S9" s="38" t="s">
        <v>265</v>
      </c>
      <c r="T9" s="169">
        <v>294000</v>
      </c>
      <c r="U9" s="39">
        <f t="shared" si="0"/>
        <v>29400000</v>
      </c>
      <c r="V9" s="39">
        <f t="shared" si="1"/>
        <v>14700000</v>
      </c>
      <c r="W9" s="39">
        <f t="shared" si="2"/>
        <v>14700000</v>
      </c>
      <c r="X9" s="39" t="s">
        <v>455</v>
      </c>
      <c r="Y9" s="39" t="s">
        <v>483</v>
      </c>
      <c r="Z9" s="129" t="s">
        <v>478</v>
      </c>
      <c r="AB9" s="218" t="s">
        <v>24</v>
      </c>
      <c r="AC9" s="219" t="s">
        <v>283</v>
      </c>
      <c r="AD9" s="219" t="s">
        <v>280</v>
      </c>
      <c r="AE9" s="21">
        <v>600000</v>
      </c>
      <c r="AF9" s="102" t="s">
        <v>258</v>
      </c>
    </row>
    <row r="10" spans="1:32" s="12" customFormat="1" ht="22.5" customHeight="1" x14ac:dyDescent="0.3">
      <c r="A10" s="168">
        <v>5</v>
      </c>
      <c r="B10" s="38" t="s">
        <v>5</v>
      </c>
      <c r="C10" s="38" t="s">
        <v>282</v>
      </c>
      <c r="D10" s="38" t="s">
        <v>45</v>
      </c>
      <c r="E10" s="38" t="s">
        <v>266</v>
      </c>
      <c r="F10" s="38" t="s">
        <v>47</v>
      </c>
      <c r="G10" s="38" t="s">
        <v>48</v>
      </c>
      <c r="H10" s="38" t="s">
        <v>56</v>
      </c>
      <c r="I10" s="38" t="s">
        <v>50</v>
      </c>
      <c r="J10" s="169">
        <v>3200</v>
      </c>
      <c r="K10" s="169"/>
      <c r="L10" s="169"/>
      <c r="M10" s="169"/>
      <c r="N10" s="231"/>
      <c r="O10" s="169" t="s">
        <v>455</v>
      </c>
      <c r="P10" s="169">
        <v>66</v>
      </c>
      <c r="Q10" s="169" t="s">
        <v>477</v>
      </c>
      <c r="R10" s="170">
        <v>1</v>
      </c>
      <c r="S10" s="38" t="s">
        <v>4</v>
      </c>
      <c r="T10" s="169">
        <v>2000000</v>
      </c>
      <c r="U10" s="39">
        <f t="shared" si="0"/>
        <v>2000000</v>
      </c>
      <c r="V10" s="39">
        <f t="shared" si="1"/>
        <v>1000000</v>
      </c>
      <c r="W10" s="39">
        <f t="shared" si="2"/>
        <v>1000000</v>
      </c>
      <c r="X10" s="39" t="s">
        <v>455</v>
      </c>
      <c r="Y10" s="39" t="s">
        <v>484</v>
      </c>
      <c r="Z10" s="129" t="s">
        <v>49</v>
      </c>
      <c r="AB10" s="218" t="s">
        <v>270</v>
      </c>
      <c r="AC10" s="219" t="s">
        <v>281</v>
      </c>
      <c r="AD10" s="219" t="s">
        <v>280</v>
      </c>
      <c r="AE10" s="21">
        <v>294000</v>
      </c>
      <c r="AF10" s="102" t="s">
        <v>258</v>
      </c>
    </row>
    <row r="11" spans="1:32" s="12" customFormat="1" ht="22.5" customHeight="1" x14ac:dyDescent="0.3">
      <c r="A11" s="168">
        <v>6</v>
      </c>
      <c r="B11" s="38" t="s">
        <v>5</v>
      </c>
      <c r="C11" s="38" t="s">
        <v>279</v>
      </c>
      <c r="D11" s="38" t="s">
        <v>45</v>
      </c>
      <c r="E11" s="38" t="s">
        <v>266</v>
      </c>
      <c r="F11" s="38" t="s">
        <v>47</v>
      </c>
      <c r="G11" s="38" t="s">
        <v>48</v>
      </c>
      <c r="H11" s="38" t="s">
        <v>56</v>
      </c>
      <c r="I11" s="38" t="s">
        <v>50</v>
      </c>
      <c r="J11" s="169">
        <v>3200</v>
      </c>
      <c r="K11" s="169"/>
      <c r="L11" s="169"/>
      <c r="M11" s="169"/>
      <c r="N11" s="231"/>
      <c r="O11" s="169" t="s">
        <v>455</v>
      </c>
      <c r="P11" s="169">
        <v>66</v>
      </c>
      <c r="Q11" s="169" t="s">
        <v>477</v>
      </c>
      <c r="R11" s="170">
        <v>1</v>
      </c>
      <c r="S11" s="38" t="s">
        <v>4</v>
      </c>
      <c r="T11" s="169">
        <v>4000000</v>
      </c>
      <c r="U11" s="39">
        <f t="shared" si="0"/>
        <v>4000000</v>
      </c>
      <c r="V11" s="39">
        <f t="shared" si="1"/>
        <v>2000000</v>
      </c>
      <c r="W11" s="39">
        <f t="shared" si="2"/>
        <v>2000000</v>
      </c>
      <c r="X11" s="39" t="s">
        <v>455</v>
      </c>
      <c r="Y11" s="39" t="s">
        <v>484</v>
      </c>
      <c r="Z11" s="129" t="s">
        <v>49</v>
      </c>
      <c r="AB11" s="218" t="s">
        <v>270</v>
      </c>
      <c r="AC11" s="219" t="s">
        <v>278</v>
      </c>
      <c r="AD11" s="219" t="s">
        <v>18</v>
      </c>
      <c r="AE11" s="21">
        <v>2000000</v>
      </c>
      <c r="AF11" s="102"/>
    </row>
    <row r="12" spans="1:32" s="12" customFormat="1" ht="22.5" customHeight="1" x14ac:dyDescent="0.3">
      <c r="A12" s="168">
        <v>7</v>
      </c>
      <c r="B12" s="38" t="s">
        <v>5</v>
      </c>
      <c r="C12" s="38" t="s">
        <v>277</v>
      </c>
      <c r="D12" s="38" t="s">
        <v>45</v>
      </c>
      <c r="E12" s="38" t="s">
        <v>266</v>
      </c>
      <c r="F12" s="38" t="s">
        <v>47</v>
      </c>
      <c r="G12" s="38" t="s">
        <v>48</v>
      </c>
      <c r="H12" s="38" t="s">
        <v>56</v>
      </c>
      <c r="I12" s="38" t="s">
        <v>50</v>
      </c>
      <c r="J12" s="169">
        <v>3200</v>
      </c>
      <c r="K12" s="169"/>
      <c r="L12" s="169"/>
      <c r="M12" s="169"/>
      <c r="N12" s="231"/>
      <c r="O12" s="169"/>
      <c r="P12" s="169"/>
      <c r="Q12" s="169"/>
      <c r="R12" s="170">
        <v>1</v>
      </c>
      <c r="S12" s="38" t="s">
        <v>4</v>
      </c>
      <c r="T12" s="169">
        <v>2300000</v>
      </c>
      <c r="U12" s="39">
        <f t="shared" si="0"/>
        <v>2300000</v>
      </c>
      <c r="V12" s="39">
        <f t="shared" si="1"/>
        <v>1150000</v>
      </c>
      <c r="W12" s="39">
        <f t="shared" si="2"/>
        <v>1150000</v>
      </c>
      <c r="X12" s="39" t="s">
        <v>455</v>
      </c>
      <c r="Y12" s="39" t="s">
        <v>484</v>
      </c>
      <c r="Z12" s="129" t="s">
        <v>465</v>
      </c>
      <c r="AB12" s="218" t="s">
        <v>270</v>
      </c>
      <c r="AC12" s="219" t="s">
        <v>276</v>
      </c>
      <c r="AD12" s="219" t="s">
        <v>18</v>
      </c>
      <c r="AE12" s="21">
        <v>4000000</v>
      </c>
      <c r="AF12" s="102" t="s">
        <v>258</v>
      </c>
    </row>
    <row r="13" spans="1:32" s="12" customFormat="1" ht="22.5" customHeight="1" x14ac:dyDescent="0.3">
      <c r="A13" s="168">
        <v>8</v>
      </c>
      <c r="B13" s="38" t="s">
        <v>5</v>
      </c>
      <c r="C13" s="38" t="s">
        <v>275</v>
      </c>
      <c r="D13" s="38" t="s">
        <v>45</v>
      </c>
      <c r="E13" s="38" t="s">
        <v>266</v>
      </c>
      <c r="F13" s="38" t="s">
        <v>47</v>
      </c>
      <c r="G13" s="38" t="s">
        <v>48</v>
      </c>
      <c r="H13" s="38" t="s">
        <v>56</v>
      </c>
      <c r="I13" s="38" t="s">
        <v>50</v>
      </c>
      <c r="J13" s="169">
        <v>3200</v>
      </c>
      <c r="K13" s="169"/>
      <c r="L13" s="169"/>
      <c r="M13" s="169"/>
      <c r="N13" s="231"/>
      <c r="O13" s="169" t="s">
        <v>455</v>
      </c>
      <c r="P13" s="169">
        <v>66</v>
      </c>
      <c r="Q13" s="169" t="s">
        <v>477</v>
      </c>
      <c r="R13" s="170">
        <v>1</v>
      </c>
      <c r="S13" s="38" t="s">
        <v>274</v>
      </c>
      <c r="T13" s="169">
        <v>270000</v>
      </c>
      <c r="U13" s="39">
        <f t="shared" si="0"/>
        <v>270000</v>
      </c>
      <c r="V13" s="39">
        <f t="shared" si="1"/>
        <v>135000</v>
      </c>
      <c r="W13" s="39">
        <f t="shared" si="2"/>
        <v>135000</v>
      </c>
      <c r="X13" s="39" t="s">
        <v>455</v>
      </c>
      <c r="Y13" s="39" t="s">
        <v>483</v>
      </c>
      <c r="Z13" s="129" t="s">
        <v>49</v>
      </c>
      <c r="AB13" s="218" t="s">
        <v>270</v>
      </c>
      <c r="AC13" s="219" t="s">
        <v>273</v>
      </c>
      <c r="AD13" s="219" t="s">
        <v>18</v>
      </c>
      <c r="AE13" s="21">
        <v>2300000</v>
      </c>
      <c r="AF13" s="102"/>
    </row>
    <row r="14" spans="1:32" s="12" customFormat="1" ht="22.5" customHeight="1" x14ac:dyDescent="0.3">
      <c r="A14" s="168">
        <v>9</v>
      </c>
      <c r="B14" s="38" t="s">
        <v>5</v>
      </c>
      <c r="C14" s="38" t="s">
        <v>446</v>
      </c>
      <c r="D14" s="38" t="s">
        <v>45</v>
      </c>
      <c r="E14" s="38" t="s">
        <v>266</v>
      </c>
      <c r="F14" s="38" t="s">
        <v>47</v>
      </c>
      <c r="G14" s="38" t="s">
        <v>48</v>
      </c>
      <c r="H14" s="38" t="s">
        <v>56</v>
      </c>
      <c r="I14" s="38" t="s">
        <v>50</v>
      </c>
      <c r="J14" s="169">
        <v>3200</v>
      </c>
      <c r="K14" s="169"/>
      <c r="L14" s="169"/>
      <c r="M14" s="169"/>
      <c r="N14" s="231"/>
      <c r="O14" s="169" t="s">
        <v>455</v>
      </c>
      <c r="P14" s="169">
        <v>66</v>
      </c>
      <c r="Q14" s="169" t="s">
        <v>477</v>
      </c>
      <c r="R14" s="170">
        <v>1</v>
      </c>
      <c r="S14" s="38" t="s">
        <v>4</v>
      </c>
      <c r="T14" s="169">
        <v>200000</v>
      </c>
      <c r="U14" s="39">
        <f t="shared" si="0"/>
        <v>200000</v>
      </c>
      <c r="V14" s="39">
        <f t="shared" si="1"/>
        <v>100000</v>
      </c>
      <c r="W14" s="39">
        <f t="shared" si="2"/>
        <v>100000</v>
      </c>
      <c r="X14" s="39" t="s">
        <v>455</v>
      </c>
      <c r="Y14" s="39" t="s">
        <v>483</v>
      </c>
      <c r="Z14" s="129" t="s">
        <v>49</v>
      </c>
      <c r="AB14" s="218" t="s">
        <v>270</v>
      </c>
      <c r="AC14" s="219" t="s">
        <v>272</v>
      </c>
      <c r="AD14" s="219" t="s">
        <v>271</v>
      </c>
      <c r="AE14" s="21">
        <v>270000</v>
      </c>
      <c r="AF14" s="102"/>
    </row>
    <row r="15" spans="1:32" s="12" customFormat="1" ht="22.5" customHeight="1" x14ac:dyDescent="0.3">
      <c r="A15" s="168">
        <v>10</v>
      </c>
      <c r="B15" s="38" t="s">
        <v>5</v>
      </c>
      <c r="C15" s="38" t="s">
        <v>447</v>
      </c>
      <c r="D15" s="38" t="s">
        <v>45</v>
      </c>
      <c r="E15" s="38" t="s">
        <v>266</v>
      </c>
      <c r="F15" s="38" t="s">
        <v>47</v>
      </c>
      <c r="G15" s="38" t="s">
        <v>48</v>
      </c>
      <c r="H15" s="38" t="s">
        <v>56</v>
      </c>
      <c r="I15" s="38" t="s">
        <v>50</v>
      </c>
      <c r="J15" s="169">
        <v>3200</v>
      </c>
      <c r="K15" s="169"/>
      <c r="L15" s="169"/>
      <c r="M15" s="169"/>
      <c r="N15" s="231"/>
      <c r="O15" s="169" t="s">
        <v>455</v>
      </c>
      <c r="P15" s="169">
        <v>66</v>
      </c>
      <c r="Q15" s="169" t="s">
        <v>477</v>
      </c>
      <c r="R15" s="170">
        <v>1</v>
      </c>
      <c r="S15" s="38" t="s">
        <v>4</v>
      </c>
      <c r="T15" s="169">
        <v>400000</v>
      </c>
      <c r="U15" s="39">
        <f t="shared" si="0"/>
        <v>400000</v>
      </c>
      <c r="V15" s="39">
        <f t="shared" si="1"/>
        <v>200000</v>
      </c>
      <c r="W15" s="39">
        <f t="shared" si="2"/>
        <v>200000</v>
      </c>
      <c r="X15" s="39" t="s">
        <v>455</v>
      </c>
      <c r="Y15" s="39" t="s">
        <v>483</v>
      </c>
      <c r="Z15" s="129" t="s">
        <v>49</v>
      </c>
      <c r="AB15" s="218" t="s">
        <v>270</v>
      </c>
      <c r="AC15" s="219" t="s">
        <v>446</v>
      </c>
      <c r="AD15" s="219" t="s">
        <v>18</v>
      </c>
      <c r="AE15" s="21">
        <v>150000</v>
      </c>
      <c r="AF15" s="102" t="s">
        <v>476</v>
      </c>
    </row>
    <row r="16" spans="1:32" s="12" customFormat="1" ht="22.5" customHeight="1" x14ac:dyDescent="0.3">
      <c r="A16" s="168">
        <v>11</v>
      </c>
      <c r="B16" s="38" t="s">
        <v>5</v>
      </c>
      <c r="C16" s="38" t="s">
        <v>269</v>
      </c>
      <c r="D16" s="38" t="s">
        <v>45</v>
      </c>
      <c r="E16" s="38" t="s">
        <v>266</v>
      </c>
      <c r="F16" s="38" t="s">
        <v>47</v>
      </c>
      <c r="G16" s="38" t="s">
        <v>48</v>
      </c>
      <c r="H16" s="38" t="s">
        <v>56</v>
      </c>
      <c r="I16" s="38" t="s">
        <v>50</v>
      </c>
      <c r="J16" s="169">
        <v>3200</v>
      </c>
      <c r="K16" s="169"/>
      <c r="L16" s="169"/>
      <c r="M16" s="169"/>
      <c r="N16" s="231"/>
      <c r="O16" s="169"/>
      <c r="P16" s="169"/>
      <c r="Q16" s="169"/>
      <c r="R16" s="170">
        <v>3.3</v>
      </c>
      <c r="S16" s="38" t="s">
        <v>265</v>
      </c>
      <c r="T16" s="169">
        <v>6000000</v>
      </c>
      <c r="U16" s="39">
        <v>6000000</v>
      </c>
      <c r="V16" s="39">
        <f t="shared" si="1"/>
        <v>3000000</v>
      </c>
      <c r="W16" s="39">
        <f t="shared" si="2"/>
        <v>3000000</v>
      </c>
      <c r="X16" s="39" t="s">
        <v>455</v>
      </c>
      <c r="Y16" s="39" t="s">
        <v>483</v>
      </c>
      <c r="Z16" s="129" t="s">
        <v>49</v>
      </c>
      <c r="AB16" s="218" t="s">
        <v>268</v>
      </c>
      <c r="AC16" s="219" t="s">
        <v>447</v>
      </c>
      <c r="AD16" s="219" t="s">
        <v>18</v>
      </c>
      <c r="AE16" s="21">
        <v>95000</v>
      </c>
      <c r="AF16" s="102"/>
    </row>
    <row r="17" spans="1:32" s="12" customFormat="1" ht="22.5" customHeight="1" x14ac:dyDescent="0.3">
      <c r="A17" s="168">
        <v>12</v>
      </c>
      <c r="B17" s="38" t="s">
        <v>5</v>
      </c>
      <c r="C17" s="38" t="s">
        <v>267</v>
      </c>
      <c r="D17" s="38" t="s">
        <v>45</v>
      </c>
      <c r="E17" s="38" t="s">
        <v>266</v>
      </c>
      <c r="F17" s="38" t="s">
        <v>47</v>
      </c>
      <c r="G17" s="38" t="s">
        <v>48</v>
      </c>
      <c r="H17" s="38" t="s">
        <v>56</v>
      </c>
      <c r="I17" s="38" t="s">
        <v>50</v>
      </c>
      <c r="J17" s="169">
        <v>3200</v>
      </c>
      <c r="K17" s="169"/>
      <c r="L17" s="169"/>
      <c r="M17" s="169"/>
      <c r="N17" s="231"/>
      <c r="O17" s="169"/>
      <c r="P17" s="169"/>
      <c r="Q17" s="169"/>
      <c r="R17" s="170">
        <v>3.3</v>
      </c>
      <c r="S17" s="38" t="s">
        <v>265</v>
      </c>
      <c r="T17" s="169">
        <v>7000000</v>
      </c>
      <c r="U17" s="39">
        <v>7000000</v>
      </c>
      <c r="V17" s="39">
        <f t="shared" si="1"/>
        <v>3500000</v>
      </c>
      <c r="W17" s="39">
        <f t="shared" si="2"/>
        <v>3500000</v>
      </c>
      <c r="X17" s="39" t="s">
        <v>454</v>
      </c>
      <c r="Y17" s="39" t="s">
        <v>483</v>
      </c>
      <c r="Z17" s="129" t="s">
        <v>49</v>
      </c>
      <c r="AB17" s="218" t="s">
        <v>24</v>
      </c>
      <c r="AC17" s="219" t="s">
        <v>264</v>
      </c>
      <c r="AD17" s="158">
        <v>5</v>
      </c>
      <c r="AE17" s="21">
        <v>4000000</v>
      </c>
      <c r="AF17" s="102"/>
    </row>
    <row r="18" spans="1:32" s="12" customFormat="1" ht="22.5" customHeight="1" x14ac:dyDescent="0.3">
      <c r="A18" s="168">
        <v>13</v>
      </c>
      <c r="B18" s="152"/>
      <c r="C18" s="152"/>
      <c r="D18" s="152"/>
      <c r="E18" s="153"/>
      <c r="F18" s="152"/>
      <c r="G18" s="152"/>
      <c r="H18" s="152"/>
      <c r="I18" s="152"/>
      <c r="J18" s="154"/>
      <c r="K18" s="154"/>
      <c r="L18" s="154"/>
      <c r="M18" s="154"/>
      <c r="N18" s="154"/>
      <c r="O18" s="154"/>
      <c r="P18" s="154"/>
      <c r="Q18" s="154"/>
      <c r="R18" s="152"/>
      <c r="S18" s="152"/>
      <c r="T18" s="155"/>
      <c r="U18" s="156">
        <f>R18*T18</f>
        <v>0</v>
      </c>
      <c r="V18" s="156">
        <f t="shared" si="1"/>
        <v>0</v>
      </c>
      <c r="W18" s="156">
        <f t="shared" si="2"/>
        <v>0</v>
      </c>
      <c r="X18" s="156"/>
      <c r="Y18" s="156"/>
      <c r="Z18" s="157"/>
      <c r="AB18" s="218" t="s">
        <v>24</v>
      </c>
      <c r="AC18" s="219" t="s">
        <v>264</v>
      </c>
      <c r="AD18" s="158">
        <v>6.6</v>
      </c>
      <c r="AE18" s="21">
        <v>4500000</v>
      </c>
      <c r="AF18" s="102"/>
    </row>
    <row r="19" spans="1:32" s="12" customFormat="1" ht="22.5" customHeight="1" thickBot="1" x14ac:dyDescent="0.35">
      <c r="A19" s="177">
        <v>14</v>
      </c>
      <c r="B19" s="224"/>
      <c r="C19" s="224"/>
      <c r="D19" s="224"/>
      <c r="E19" s="225"/>
      <c r="F19" s="224"/>
      <c r="G19" s="224"/>
      <c r="H19" s="224"/>
      <c r="I19" s="224"/>
      <c r="J19" s="222"/>
      <c r="K19" s="222"/>
      <c r="L19" s="222"/>
      <c r="M19" s="222"/>
      <c r="N19" s="222"/>
      <c r="O19" s="222"/>
      <c r="P19" s="222"/>
      <c r="Q19" s="222"/>
      <c r="R19" s="224"/>
      <c r="S19" s="224"/>
      <c r="T19" s="226"/>
      <c r="U19" s="223">
        <f>R19*T19</f>
        <v>0</v>
      </c>
      <c r="V19" s="223">
        <f t="shared" si="1"/>
        <v>0</v>
      </c>
      <c r="W19" s="223">
        <f t="shared" si="2"/>
        <v>0</v>
      </c>
      <c r="X19" s="223"/>
      <c r="Y19" s="223"/>
      <c r="Z19" s="227"/>
      <c r="AB19" s="218" t="s">
        <v>24</v>
      </c>
      <c r="AC19" s="219" t="s">
        <v>264</v>
      </c>
      <c r="AD19" s="159">
        <v>9.9</v>
      </c>
      <c r="AE19" s="21">
        <v>7000000</v>
      </c>
      <c r="AF19" s="102"/>
    </row>
    <row r="20" spans="1:32" s="4" customFormat="1" ht="22.5" customHeight="1" x14ac:dyDescent="0.3">
      <c r="A20" s="12"/>
      <c r="B20" s="12"/>
      <c r="C20" s="12"/>
      <c r="D20" s="12"/>
      <c r="E20" s="12"/>
      <c r="F20" s="12"/>
      <c r="G20" s="12"/>
      <c r="H20" s="12"/>
      <c r="I20" s="12"/>
      <c r="J20" s="33"/>
      <c r="K20" s="33"/>
      <c r="L20" s="33"/>
      <c r="M20" s="33"/>
      <c r="N20" s="33"/>
      <c r="O20" s="33"/>
      <c r="P20" s="33"/>
      <c r="Q20" s="33"/>
      <c r="R20" s="12"/>
      <c r="S20" s="12"/>
      <c r="T20" s="141"/>
      <c r="U20" s="15"/>
      <c r="V20" s="15"/>
      <c r="W20" s="15"/>
      <c r="X20" s="15"/>
      <c r="Y20" s="15"/>
      <c r="Z20" s="12"/>
      <c r="AB20" s="218" t="s">
        <v>24</v>
      </c>
      <c r="AC20" s="219" t="s">
        <v>264</v>
      </c>
      <c r="AD20" s="159">
        <v>16.5</v>
      </c>
      <c r="AE20" s="21">
        <v>12500000</v>
      </c>
      <c r="AF20" s="102" t="s">
        <v>449</v>
      </c>
    </row>
    <row r="21" spans="1:32" s="10" customFormat="1" ht="22.5" customHeight="1" x14ac:dyDescent="0.3">
      <c r="A21" s="13" t="s">
        <v>263</v>
      </c>
      <c r="B21" s="13"/>
      <c r="C21" s="13"/>
      <c r="D21" s="13"/>
      <c r="E21" s="13"/>
      <c r="F21" s="13"/>
      <c r="G21" s="13"/>
      <c r="H21" s="13"/>
      <c r="I21" s="13"/>
      <c r="J21" s="32"/>
      <c r="K21" s="32"/>
      <c r="L21" s="32"/>
      <c r="M21" s="32"/>
      <c r="N21" s="32"/>
      <c r="O21" s="32"/>
      <c r="P21" s="32"/>
      <c r="Q21" s="32"/>
      <c r="R21" s="13"/>
      <c r="S21" s="13"/>
      <c r="T21" s="142"/>
      <c r="U21" s="16"/>
      <c r="V21" s="16"/>
      <c r="W21" s="16"/>
      <c r="X21" s="16"/>
      <c r="Y21" s="16"/>
      <c r="Z21" s="13"/>
      <c r="AB21" s="218" t="s">
        <v>24</v>
      </c>
      <c r="AC21" s="219" t="s">
        <v>262</v>
      </c>
      <c r="AD21" s="159">
        <v>9.9</v>
      </c>
      <c r="AE21" s="21">
        <v>6000000</v>
      </c>
      <c r="AF21" s="102"/>
    </row>
    <row r="22" spans="1:32" s="10" customFormat="1" ht="22.5" customHeight="1" x14ac:dyDescent="0.3">
      <c r="A22" s="13" t="s">
        <v>261</v>
      </c>
      <c r="B22" s="13"/>
      <c r="C22" s="13"/>
      <c r="D22" s="13"/>
      <c r="E22" s="13"/>
      <c r="F22" s="13"/>
      <c r="G22" s="13"/>
      <c r="H22" s="13"/>
      <c r="I22" s="13"/>
      <c r="J22" s="32"/>
      <c r="K22" s="32"/>
      <c r="L22" s="32"/>
      <c r="M22" s="32"/>
      <c r="N22" s="32"/>
      <c r="O22" s="32"/>
      <c r="P22" s="32"/>
      <c r="Q22" s="32"/>
      <c r="R22" s="13"/>
      <c r="S22" s="13"/>
      <c r="T22" s="142"/>
      <c r="U22" s="16"/>
      <c r="V22" s="16"/>
      <c r="W22" s="16"/>
      <c r="X22" s="16"/>
      <c r="Y22" s="16"/>
      <c r="Z22" s="13"/>
      <c r="AB22" s="218" t="s">
        <v>24</v>
      </c>
      <c r="AC22" s="219" t="s">
        <v>260</v>
      </c>
      <c r="AD22" s="160">
        <v>1</v>
      </c>
      <c r="AE22" s="21" t="s">
        <v>259</v>
      </c>
      <c r="AF22" s="102" t="s">
        <v>258</v>
      </c>
    </row>
    <row r="23" spans="1:32" s="4" customFormat="1" ht="22.5" customHeight="1" x14ac:dyDescent="0.3">
      <c r="A23" s="143" t="s">
        <v>257</v>
      </c>
      <c r="B23" s="12"/>
      <c r="C23" s="12"/>
      <c r="D23" s="12"/>
      <c r="E23" s="12"/>
      <c r="F23" s="12"/>
      <c r="G23" s="12"/>
      <c r="H23" s="12"/>
      <c r="I23" s="12"/>
      <c r="J23" s="33"/>
      <c r="K23" s="33"/>
      <c r="L23" s="33"/>
      <c r="M23" s="33"/>
      <c r="N23" s="33"/>
      <c r="O23" s="33"/>
      <c r="P23" s="33"/>
      <c r="Q23" s="33"/>
      <c r="R23" s="12"/>
      <c r="S23" s="12"/>
      <c r="T23" s="141"/>
      <c r="U23" s="15"/>
      <c r="V23" s="15"/>
      <c r="W23" s="15"/>
      <c r="X23" s="15"/>
      <c r="Y23" s="15"/>
      <c r="Z23" s="12"/>
      <c r="AB23" s="282" t="s">
        <v>256</v>
      </c>
      <c r="AC23" s="283"/>
      <c r="AD23" s="283"/>
      <c r="AE23" s="283"/>
      <c r="AF23" s="284"/>
    </row>
    <row r="24" spans="1:32" s="4" customFormat="1" ht="22.5" customHeight="1" x14ac:dyDescent="0.3">
      <c r="A24" s="143" t="s">
        <v>456</v>
      </c>
      <c r="B24" s="12"/>
      <c r="C24" s="12"/>
      <c r="D24" s="12"/>
      <c r="E24" s="12"/>
      <c r="F24" s="12"/>
      <c r="G24" s="12"/>
      <c r="H24" s="12"/>
      <c r="I24" s="12"/>
      <c r="J24" s="33"/>
      <c r="K24" s="33"/>
      <c r="L24" s="33"/>
      <c r="M24" s="33"/>
      <c r="N24" s="33"/>
      <c r="O24" s="33"/>
      <c r="P24" s="33"/>
      <c r="Q24" s="33"/>
      <c r="R24" s="12"/>
      <c r="S24" s="12"/>
      <c r="T24" s="141"/>
      <c r="U24" s="15"/>
      <c r="V24" s="15"/>
      <c r="W24" s="15"/>
      <c r="X24" s="15"/>
      <c r="Y24" s="15"/>
      <c r="Z24" s="12"/>
      <c r="AB24" s="282"/>
      <c r="AC24" s="283"/>
      <c r="AD24" s="283"/>
      <c r="AE24" s="283"/>
      <c r="AF24" s="284"/>
    </row>
    <row r="25" spans="1:32" s="4" customFormat="1" ht="22.5" customHeight="1" x14ac:dyDescent="0.3">
      <c r="A25" s="143" t="s">
        <v>457</v>
      </c>
      <c r="B25" s="12"/>
      <c r="C25" s="12"/>
      <c r="D25" s="12"/>
      <c r="E25" s="12"/>
      <c r="F25" s="12"/>
      <c r="G25" s="12"/>
      <c r="H25" s="12"/>
      <c r="I25" s="12"/>
      <c r="J25" s="33"/>
      <c r="K25" s="33"/>
      <c r="L25" s="33"/>
      <c r="M25" s="33"/>
      <c r="N25" s="33"/>
      <c r="O25" s="33"/>
      <c r="P25" s="33"/>
      <c r="Q25" s="33"/>
      <c r="R25" s="12"/>
      <c r="S25" s="12"/>
      <c r="T25" s="141"/>
      <c r="U25" s="15"/>
      <c r="V25" s="15"/>
      <c r="W25" s="15"/>
      <c r="X25" s="15"/>
      <c r="Y25" s="15"/>
      <c r="Z25" s="12"/>
      <c r="AB25" s="282"/>
      <c r="AC25" s="283"/>
      <c r="AD25" s="283"/>
      <c r="AE25" s="283"/>
      <c r="AF25" s="284"/>
    </row>
    <row r="26" spans="1:32" s="237" customFormat="1" ht="22.5" customHeight="1" thickBot="1" x14ac:dyDescent="0.35">
      <c r="A26" s="232" t="s">
        <v>490</v>
      </c>
      <c r="B26" s="233"/>
      <c r="C26" s="233"/>
      <c r="D26" s="233"/>
      <c r="E26" s="233"/>
      <c r="F26" s="233"/>
      <c r="G26" s="233"/>
      <c r="H26" s="233"/>
      <c r="I26" s="233"/>
      <c r="J26" s="234"/>
      <c r="K26" s="234"/>
      <c r="L26" s="234"/>
      <c r="M26" s="234"/>
      <c r="N26" s="234"/>
      <c r="O26" s="234"/>
      <c r="P26" s="234"/>
      <c r="Q26" s="234"/>
      <c r="R26" s="233"/>
      <c r="S26" s="233"/>
      <c r="T26" s="235"/>
      <c r="U26" s="236"/>
      <c r="V26" s="236"/>
      <c r="W26" s="236"/>
      <c r="X26" s="236"/>
      <c r="Y26" s="236"/>
      <c r="Z26" s="233"/>
      <c r="AB26" s="285"/>
      <c r="AC26" s="286"/>
      <c r="AD26" s="286"/>
      <c r="AE26" s="286"/>
      <c r="AF26" s="287"/>
    </row>
    <row r="27" spans="1:32" s="4" customFormat="1" x14ac:dyDescent="0.3">
      <c r="A27" s="12"/>
      <c r="B27" s="12"/>
      <c r="C27" s="12"/>
      <c r="D27" s="12"/>
      <c r="E27" s="12"/>
      <c r="F27" s="12"/>
      <c r="G27" s="12"/>
      <c r="H27" s="12"/>
      <c r="I27" s="12"/>
      <c r="J27" s="33"/>
      <c r="K27" s="33"/>
      <c r="L27" s="33"/>
      <c r="M27" s="33"/>
      <c r="N27" s="33"/>
      <c r="O27" s="33"/>
      <c r="P27" s="33"/>
      <c r="Q27" s="33"/>
      <c r="R27" s="12"/>
      <c r="S27" s="12"/>
      <c r="T27" s="141"/>
      <c r="U27" s="15"/>
      <c r="V27" s="15"/>
      <c r="W27" s="15"/>
      <c r="X27" s="15"/>
      <c r="Y27" s="15"/>
      <c r="Z27" s="12"/>
    </row>
    <row r="28" spans="1:32" s="4" customFormat="1" x14ac:dyDescent="0.3">
      <c r="A28" s="12"/>
      <c r="B28" s="12"/>
      <c r="C28" s="12"/>
      <c r="D28" s="12"/>
      <c r="E28" s="12"/>
      <c r="F28" s="12"/>
      <c r="G28" s="12"/>
      <c r="H28" s="12"/>
      <c r="I28" s="12"/>
      <c r="J28" s="33"/>
      <c r="K28" s="33"/>
      <c r="L28" s="33"/>
      <c r="M28" s="33"/>
      <c r="N28" s="33"/>
      <c r="O28" s="33"/>
      <c r="P28" s="33"/>
      <c r="Q28" s="33"/>
      <c r="R28" s="12"/>
      <c r="S28" s="12"/>
      <c r="T28" s="141"/>
      <c r="U28" s="15"/>
      <c r="V28" s="15"/>
      <c r="W28" s="15"/>
      <c r="X28" s="15"/>
      <c r="Y28" s="15"/>
      <c r="Z28" s="12"/>
    </row>
    <row r="29" spans="1:32" s="4" customFormat="1" x14ac:dyDescent="0.3">
      <c r="A29" s="12"/>
      <c r="B29" s="12"/>
      <c r="C29" s="12"/>
      <c r="D29" s="12"/>
      <c r="E29" s="12"/>
      <c r="F29" s="12"/>
      <c r="G29" s="12"/>
      <c r="H29" s="12"/>
      <c r="I29" s="12"/>
      <c r="J29" s="33"/>
      <c r="K29" s="33"/>
      <c r="L29" s="33"/>
      <c r="M29" s="33"/>
      <c r="N29" s="33"/>
      <c r="O29" s="33"/>
      <c r="P29" s="33"/>
      <c r="Q29" s="33"/>
      <c r="R29" s="12"/>
      <c r="S29" s="12"/>
      <c r="T29" s="141"/>
      <c r="U29" s="15"/>
      <c r="V29" s="15"/>
      <c r="W29" s="15"/>
      <c r="X29" s="15"/>
      <c r="Y29" s="15"/>
      <c r="Z29" s="12"/>
    </row>
  </sheetData>
  <autoFilter ref="A4:Z4">
    <filterColumn colId="3" showButton="0"/>
  </autoFilter>
  <mergeCells count="18">
    <mergeCell ref="AB5:AF5"/>
    <mergeCell ref="AB23:AF26"/>
    <mergeCell ref="T3:T4"/>
    <mergeCell ref="U3:W3"/>
    <mergeCell ref="X3:X4"/>
    <mergeCell ref="Y3:Y4"/>
    <mergeCell ref="Z3:Z4"/>
    <mergeCell ref="D4:E4"/>
    <mergeCell ref="A1:Z1"/>
    <mergeCell ref="A2:Z2"/>
    <mergeCell ref="A3:A4"/>
    <mergeCell ref="B3:B4"/>
    <mergeCell ref="C3:C4"/>
    <mergeCell ref="D3:G3"/>
    <mergeCell ref="H3:H4"/>
    <mergeCell ref="I3:J3"/>
    <mergeCell ref="K3:Q3"/>
    <mergeCell ref="R3:S3"/>
  </mergeCells>
  <phoneticPr fontId="1" type="noConversion"/>
  <printOptions horizontalCentered="1"/>
  <pageMargins left="0.39370078740157483" right="0.39370078740157483" top="0.74803149606299213" bottom="0.39370078740157483" header="0.31496062992125984" footer="0.31496062992125984"/>
  <pageSetup paperSize="9" scale="43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AG61"/>
  <sheetViews>
    <sheetView view="pageBreakPreview" zoomScale="70" zoomScaleNormal="25" zoomScaleSheetLayoutView="70" workbookViewId="0">
      <selection activeCell="R33" sqref="R33"/>
    </sheetView>
  </sheetViews>
  <sheetFormatPr defaultRowHeight="16.5" x14ac:dyDescent="0.3"/>
  <cols>
    <col min="1" max="1" width="6.625" style="3" customWidth="1"/>
    <col min="2" max="2" width="6.75" style="14" customWidth="1"/>
    <col min="3" max="3" width="18.125" style="14" customWidth="1"/>
    <col min="4" max="4" width="8" style="14" customWidth="1"/>
    <col min="5" max="5" width="12.875" style="14" customWidth="1"/>
    <col min="6" max="6" width="7.875" style="14" customWidth="1"/>
    <col min="7" max="7" width="18" style="14" customWidth="1"/>
    <col min="8" max="8" width="6.625" style="14" customWidth="1"/>
    <col min="9" max="9" width="16.625" style="14" customWidth="1"/>
    <col min="10" max="12" width="8.75" style="34" customWidth="1"/>
    <col min="13" max="13" width="12.5" style="34" customWidth="1"/>
    <col min="14" max="14" width="10.625" style="14" customWidth="1"/>
    <col min="15" max="16" width="7.25" style="14" customWidth="1"/>
    <col min="17" max="17" width="10.25" style="144" customWidth="1"/>
    <col min="18" max="20" width="14.875" style="17" bestFit="1" customWidth="1"/>
    <col min="21" max="22" width="8.25" style="17" customWidth="1"/>
    <col min="23" max="23" width="13.125" style="17" customWidth="1"/>
    <col min="24" max="24" width="14.25" style="17" customWidth="1"/>
    <col min="25" max="25" width="14.25" style="3" customWidth="1"/>
    <col min="26" max="26" width="9" style="3"/>
    <col min="27" max="27" width="11" style="3" bestFit="1" customWidth="1"/>
    <col min="28" max="28" width="34.75" style="3" bestFit="1" customWidth="1"/>
    <col min="29" max="29" width="6.625" style="3" bestFit="1" customWidth="1"/>
    <col min="30" max="30" width="13.625" style="3" bestFit="1" customWidth="1"/>
    <col min="31" max="31" width="22.625" style="3" bestFit="1" customWidth="1"/>
    <col min="32" max="265" width="9" style="3"/>
    <col min="266" max="266" width="18.125" style="3" customWidth="1"/>
    <col min="267" max="267" width="8" style="3" customWidth="1"/>
    <col min="268" max="268" width="12.875" style="3" customWidth="1"/>
    <col min="269" max="269" width="9.125" style="3" customWidth="1"/>
    <col min="270" max="270" width="7.875" style="3" customWidth="1"/>
    <col min="271" max="271" width="11.625" style="3" customWidth="1"/>
    <col min="272" max="272" width="6.625" style="3" customWidth="1"/>
    <col min="273" max="273" width="11.875" style="3" customWidth="1"/>
    <col min="274" max="274" width="8.75" style="3" customWidth="1"/>
    <col min="275" max="275" width="7.125" style="3" customWidth="1"/>
    <col min="276" max="276" width="5" style="3" customWidth="1"/>
    <col min="277" max="277" width="7.5" style="3" customWidth="1"/>
    <col min="278" max="280" width="8.25" style="3" customWidth="1"/>
    <col min="281" max="281" width="5.75" style="3" customWidth="1"/>
    <col min="282" max="521" width="9" style="3"/>
    <col min="522" max="522" width="18.125" style="3" customWidth="1"/>
    <col min="523" max="523" width="8" style="3" customWidth="1"/>
    <col min="524" max="524" width="12.875" style="3" customWidth="1"/>
    <col min="525" max="525" width="9.125" style="3" customWidth="1"/>
    <col min="526" max="526" width="7.875" style="3" customWidth="1"/>
    <col min="527" max="527" width="11.625" style="3" customWidth="1"/>
    <col min="528" max="528" width="6.625" style="3" customWidth="1"/>
    <col min="529" max="529" width="11.875" style="3" customWidth="1"/>
    <col min="530" max="530" width="8.75" style="3" customWidth="1"/>
    <col min="531" max="531" width="7.125" style="3" customWidth="1"/>
    <col min="532" max="532" width="5" style="3" customWidth="1"/>
    <col min="533" max="533" width="7.5" style="3" customWidth="1"/>
    <col min="534" max="536" width="8.25" style="3" customWidth="1"/>
    <col min="537" max="537" width="5.75" style="3" customWidth="1"/>
    <col min="538" max="777" width="9" style="3"/>
    <col min="778" max="778" width="18.125" style="3" customWidth="1"/>
    <col min="779" max="779" width="8" style="3" customWidth="1"/>
    <col min="780" max="780" width="12.875" style="3" customWidth="1"/>
    <col min="781" max="781" width="9.125" style="3" customWidth="1"/>
    <col min="782" max="782" width="7.875" style="3" customWidth="1"/>
    <col min="783" max="783" width="11.625" style="3" customWidth="1"/>
    <col min="784" max="784" width="6.625" style="3" customWidth="1"/>
    <col min="785" max="785" width="11.875" style="3" customWidth="1"/>
    <col min="786" max="786" width="8.75" style="3" customWidth="1"/>
    <col min="787" max="787" width="7.125" style="3" customWidth="1"/>
    <col min="788" max="788" width="5" style="3" customWidth="1"/>
    <col min="789" max="789" width="7.5" style="3" customWidth="1"/>
    <col min="790" max="792" width="8.25" style="3" customWidth="1"/>
    <col min="793" max="793" width="5.75" style="3" customWidth="1"/>
    <col min="794" max="1033" width="9" style="3"/>
    <col min="1034" max="1034" width="18.125" style="3" customWidth="1"/>
    <col min="1035" max="1035" width="8" style="3" customWidth="1"/>
    <col min="1036" max="1036" width="12.875" style="3" customWidth="1"/>
    <col min="1037" max="1037" width="9.125" style="3" customWidth="1"/>
    <col min="1038" max="1038" width="7.875" style="3" customWidth="1"/>
    <col min="1039" max="1039" width="11.625" style="3" customWidth="1"/>
    <col min="1040" max="1040" width="6.625" style="3" customWidth="1"/>
    <col min="1041" max="1041" width="11.875" style="3" customWidth="1"/>
    <col min="1042" max="1042" width="8.75" style="3" customWidth="1"/>
    <col min="1043" max="1043" width="7.125" style="3" customWidth="1"/>
    <col min="1044" max="1044" width="5" style="3" customWidth="1"/>
    <col min="1045" max="1045" width="7.5" style="3" customWidth="1"/>
    <col min="1046" max="1048" width="8.25" style="3" customWidth="1"/>
    <col min="1049" max="1049" width="5.75" style="3" customWidth="1"/>
    <col min="1050" max="1289" width="9" style="3"/>
    <col min="1290" max="1290" width="18.125" style="3" customWidth="1"/>
    <col min="1291" max="1291" width="8" style="3" customWidth="1"/>
    <col min="1292" max="1292" width="12.875" style="3" customWidth="1"/>
    <col min="1293" max="1293" width="9.125" style="3" customWidth="1"/>
    <col min="1294" max="1294" width="7.875" style="3" customWidth="1"/>
    <col min="1295" max="1295" width="11.625" style="3" customWidth="1"/>
    <col min="1296" max="1296" width="6.625" style="3" customWidth="1"/>
    <col min="1297" max="1297" width="11.875" style="3" customWidth="1"/>
    <col min="1298" max="1298" width="8.75" style="3" customWidth="1"/>
    <col min="1299" max="1299" width="7.125" style="3" customWidth="1"/>
    <col min="1300" max="1300" width="5" style="3" customWidth="1"/>
    <col min="1301" max="1301" width="7.5" style="3" customWidth="1"/>
    <col min="1302" max="1304" width="8.25" style="3" customWidth="1"/>
    <col min="1305" max="1305" width="5.75" style="3" customWidth="1"/>
    <col min="1306" max="1545" width="9" style="3"/>
    <col min="1546" max="1546" width="18.125" style="3" customWidth="1"/>
    <col min="1547" max="1547" width="8" style="3" customWidth="1"/>
    <col min="1548" max="1548" width="12.875" style="3" customWidth="1"/>
    <col min="1549" max="1549" width="9.125" style="3" customWidth="1"/>
    <col min="1550" max="1550" width="7.875" style="3" customWidth="1"/>
    <col min="1551" max="1551" width="11.625" style="3" customWidth="1"/>
    <col min="1552" max="1552" width="6.625" style="3" customWidth="1"/>
    <col min="1553" max="1553" width="11.875" style="3" customWidth="1"/>
    <col min="1554" max="1554" width="8.75" style="3" customWidth="1"/>
    <col min="1555" max="1555" width="7.125" style="3" customWidth="1"/>
    <col min="1556" max="1556" width="5" style="3" customWidth="1"/>
    <col min="1557" max="1557" width="7.5" style="3" customWidth="1"/>
    <col min="1558" max="1560" width="8.25" style="3" customWidth="1"/>
    <col min="1561" max="1561" width="5.75" style="3" customWidth="1"/>
    <col min="1562" max="1801" width="9" style="3"/>
    <col min="1802" max="1802" width="18.125" style="3" customWidth="1"/>
    <col min="1803" max="1803" width="8" style="3" customWidth="1"/>
    <col min="1804" max="1804" width="12.875" style="3" customWidth="1"/>
    <col min="1805" max="1805" width="9.125" style="3" customWidth="1"/>
    <col min="1806" max="1806" width="7.875" style="3" customWidth="1"/>
    <col min="1807" max="1807" width="11.625" style="3" customWidth="1"/>
    <col min="1808" max="1808" width="6.625" style="3" customWidth="1"/>
    <col min="1809" max="1809" width="11.875" style="3" customWidth="1"/>
    <col min="1810" max="1810" width="8.75" style="3" customWidth="1"/>
    <col min="1811" max="1811" width="7.125" style="3" customWidth="1"/>
    <col min="1812" max="1812" width="5" style="3" customWidth="1"/>
    <col min="1813" max="1813" width="7.5" style="3" customWidth="1"/>
    <col min="1814" max="1816" width="8.25" style="3" customWidth="1"/>
    <col min="1817" max="1817" width="5.75" style="3" customWidth="1"/>
    <col min="1818" max="2057" width="9" style="3"/>
    <col min="2058" max="2058" width="18.125" style="3" customWidth="1"/>
    <col min="2059" max="2059" width="8" style="3" customWidth="1"/>
    <col min="2060" max="2060" width="12.875" style="3" customWidth="1"/>
    <col min="2061" max="2061" width="9.125" style="3" customWidth="1"/>
    <col min="2062" max="2062" width="7.875" style="3" customWidth="1"/>
    <col min="2063" max="2063" width="11.625" style="3" customWidth="1"/>
    <col min="2064" max="2064" width="6.625" style="3" customWidth="1"/>
    <col min="2065" max="2065" width="11.875" style="3" customWidth="1"/>
    <col min="2066" max="2066" width="8.75" style="3" customWidth="1"/>
    <col min="2067" max="2067" width="7.125" style="3" customWidth="1"/>
    <col min="2068" max="2068" width="5" style="3" customWidth="1"/>
    <col min="2069" max="2069" width="7.5" style="3" customWidth="1"/>
    <col min="2070" max="2072" width="8.25" style="3" customWidth="1"/>
    <col min="2073" max="2073" width="5.75" style="3" customWidth="1"/>
    <col min="2074" max="2313" width="9" style="3"/>
    <col min="2314" max="2314" width="18.125" style="3" customWidth="1"/>
    <col min="2315" max="2315" width="8" style="3" customWidth="1"/>
    <col min="2316" max="2316" width="12.875" style="3" customWidth="1"/>
    <col min="2317" max="2317" width="9.125" style="3" customWidth="1"/>
    <col min="2318" max="2318" width="7.875" style="3" customWidth="1"/>
    <col min="2319" max="2319" width="11.625" style="3" customWidth="1"/>
    <col min="2320" max="2320" width="6.625" style="3" customWidth="1"/>
    <col min="2321" max="2321" width="11.875" style="3" customWidth="1"/>
    <col min="2322" max="2322" width="8.75" style="3" customWidth="1"/>
    <col min="2323" max="2323" width="7.125" style="3" customWidth="1"/>
    <col min="2324" max="2324" width="5" style="3" customWidth="1"/>
    <col min="2325" max="2325" width="7.5" style="3" customWidth="1"/>
    <col min="2326" max="2328" width="8.25" style="3" customWidth="1"/>
    <col min="2329" max="2329" width="5.75" style="3" customWidth="1"/>
    <col min="2330" max="2569" width="9" style="3"/>
    <col min="2570" max="2570" width="18.125" style="3" customWidth="1"/>
    <col min="2571" max="2571" width="8" style="3" customWidth="1"/>
    <col min="2572" max="2572" width="12.875" style="3" customWidth="1"/>
    <col min="2573" max="2573" width="9.125" style="3" customWidth="1"/>
    <col min="2574" max="2574" width="7.875" style="3" customWidth="1"/>
    <col min="2575" max="2575" width="11.625" style="3" customWidth="1"/>
    <col min="2576" max="2576" width="6.625" style="3" customWidth="1"/>
    <col min="2577" max="2577" width="11.875" style="3" customWidth="1"/>
    <col min="2578" max="2578" width="8.75" style="3" customWidth="1"/>
    <col min="2579" max="2579" width="7.125" style="3" customWidth="1"/>
    <col min="2580" max="2580" width="5" style="3" customWidth="1"/>
    <col min="2581" max="2581" width="7.5" style="3" customWidth="1"/>
    <col min="2582" max="2584" width="8.25" style="3" customWidth="1"/>
    <col min="2585" max="2585" width="5.75" style="3" customWidth="1"/>
    <col min="2586" max="2825" width="9" style="3"/>
    <col min="2826" max="2826" width="18.125" style="3" customWidth="1"/>
    <col min="2827" max="2827" width="8" style="3" customWidth="1"/>
    <col min="2828" max="2828" width="12.875" style="3" customWidth="1"/>
    <col min="2829" max="2829" width="9.125" style="3" customWidth="1"/>
    <col min="2830" max="2830" width="7.875" style="3" customWidth="1"/>
    <col min="2831" max="2831" width="11.625" style="3" customWidth="1"/>
    <col min="2832" max="2832" width="6.625" style="3" customWidth="1"/>
    <col min="2833" max="2833" width="11.875" style="3" customWidth="1"/>
    <col min="2834" max="2834" width="8.75" style="3" customWidth="1"/>
    <col min="2835" max="2835" width="7.125" style="3" customWidth="1"/>
    <col min="2836" max="2836" width="5" style="3" customWidth="1"/>
    <col min="2837" max="2837" width="7.5" style="3" customWidth="1"/>
    <col min="2838" max="2840" width="8.25" style="3" customWidth="1"/>
    <col min="2841" max="2841" width="5.75" style="3" customWidth="1"/>
    <col min="2842" max="3081" width="9" style="3"/>
    <col min="3082" max="3082" width="18.125" style="3" customWidth="1"/>
    <col min="3083" max="3083" width="8" style="3" customWidth="1"/>
    <col min="3084" max="3084" width="12.875" style="3" customWidth="1"/>
    <col min="3085" max="3085" width="9.125" style="3" customWidth="1"/>
    <col min="3086" max="3086" width="7.875" style="3" customWidth="1"/>
    <col min="3087" max="3087" width="11.625" style="3" customWidth="1"/>
    <col min="3088" max="3088" width="6.625" style="3" customWidth="1"/>
    <col min="3089" max="3089" width="11.875" style="3" customWidth="1"/>
    <col min="3090" max="3090" width="8.75" style="3" customWidth="1"/>
    <col min="3091" max="3091" width="7.125" style="3" customWidth="1"/>
    <col min="3092" max="3092" width="5" style="3" customWidth="1"/>
    <col min="3093" max="3093" width="7.5" style="3" customWidth="1"/>
    <col min="3094" max="3096" width="8.25" style="3" customWidth="1"/>
    <col min="3097" max="3097" width="5.75" style="3" customWidth="1"/>
    <col min="3098" max="3337" width="9" style="3"/>
    <col min="3338" max="3338" width="18.125" style="3" customWidth="1"/>
    <col min="3339" max="3339" width="8" style="3" customWidth="1"/>
    <col min="3340" max="3340" width="12.875" style="3" customWidth="1"/>
    <col min="3341" max="3341" width="9.125" style="3" customWidth="1"/>
    <col min="3342" max="3342" width="7.875" style="3" customWidth="1"/>
    <col min="3343" max="3343" width="11.625" style="3" customWidth="1"/>
    <col min="3344" max="3344" width="6.625" style="3" customWidth="1"/>
    <col min="3345" max="3345" width="11.875" style="3" customWidth="1"/>
    <col min="3346" max="3346" width="8.75" style="3" customWidth="1"/>
    <col min="3347" max="3347" width="7.125" style="3" customWidth="1"/>
    <col min="3348" max="3348" width="5" style="3" customWidth="1"/>
    <col min="3349" max="3349" width="7.5" style="3" customWidth="1"/>
    <col min="3350" max="3352" width="8.25" style="3" customWidth="1"/>
    <col min="3353" max="3353" width="5.75" style="3" customWidth="1"/>
    <col min="3354" max="3593" width="9" style="3"/>
    <col min="3594" max="3594" width="18.125" style="3" customWidth="1"/>
    <col min="3595" max="3595" width="8" style="3" customWidth="1"/>
    <col min="3596" max="3596" width="12.875" style="3" customWidth="1"/>
    <col min="3597" max="3597" width="9.125" style="3" customWidth="1"/>
    <col min="3598" max="3598" width="7.875" style="3" customWidth="1"/>
    <col min="3599" max="3599" width="11.625" style="3" customWidth="1"/>
    <col min="3600" max="3600" width="6.625" style="3" customWidth="1"/>
    <col min="3601" max="3601" width="11.875" style="3" customWidth="1"/>
    <col min="3602" max="3602" width="8.75" style="3" customWidth="1"/>
    <col min="3603" max="3603" width="7.125" style="3" customWidth="1"/>
    <col min="3604" max="3604" width="5" style="3" customWidth="1"/>
    <col min="3605" max="3605" width="7.5" style="3" customWidth="1"/>
    <col min="3606" max="3608" width="8.25" style="3" customWidth="1"/>
    <col min="3609" max="3609" width="5.75" style="3" customWidth="1"/>
    <col min="3610" max="3849" width="9" style="3"/>
    <col min="3850" max="3850" width="18.125" style="3" customWidth="1"/>
    <col min="3851" max="3851" width="8" style="3" customWidth="1"/>
    <col min="3852" max="3852" width="12.875" style="3" customWidth="1"/>
    <col min="3853" max="3853" width="9.125" style="3" customWidth="1"/>
    <col min="3854" max="3854" width="7.875" style="3" customWidth="1"/>
    <col min="3855" max="3855" width="11.625" style="3" customWidth="1"/>
    <col min="3856" max="3856" width="6.625" style="3" customWidth="1"/>
    <col min="3857" max="3857" width="11.875" style="3" customWidth="1"/>
    <col min="3858" max="3858" width="8.75" style="3" customWidth="1"/>
    <col min="3859" max="3859" width="7.125" style="3" customWidth="1"/>
    <col min="3860" max="3860" width="5" style="3" customWidth="1"/>
    <col min="3861" max="3861" width="7.5" style="3" customWidth="1"/>
    <col min="3862" max="3864" width="8.25" style="3" customWidth="1"/>
    <col min="3865" max="3865" width="5.75" style="3" customWidth="1"/>
    <col min="3866" max="4105" width="9" style="3"/>
    <col min="4106" max="4106" width="18.125" style="3" customWidth="1"/>
    <col min="4107" max="4107" width="8" style="3" customWidth="1"/>
    <col min="4108" max="4108" width="12.875" style="3" customWidth="1"/>
    <col min="4109" max="4109" width="9.125" style="3" customWidth="1"/>
    <col min="4110" max="4110" width="7.875" style="3" customWidth="1"/>
    <col min="4111" max="4111" width="11.625" style="3" customWidth="1"/>
    <col min="4112" max="4112" width="6.625" style="3" customWidth="1"/>
    <col min="4113" max="4113" width="11.875" style="3" customWidth="1"/>
    <col min="4114" max="4114" width="8.75" style="3" customWidth="1"/>
    <col min="4115" max="4115" width="7.125" style="3" customWidth="1"/>
    <col min="4116" max="4116" width="5" style="3" customWidth="1"/>
    <col min="4117" max="4117" width="7.5" style="3" customWidth="1"/>
    <col min="4118" max="4120" width="8.25" style="3" customWidth="1"/>
    <col min="4121" max="4121" width="5.75" style="3" customWidth="1"/>
    <col min="4122" max="4361" width="9" style="3"/>
    <col min="4362" max="4362" width="18.125" style="3" customWidth="1"/>
    <col min="4363" max="4363" width="8" style="3" customWidth="1"/>
    <col min="4364" max="4364" width="12.875" style="3" customWidth="1"/>
    <col min="4365" max="4365" width="9.125" style="3" customWidth="1"/>
    <col min="4366" max="4366" width="7.875" style="3" customWidth="1"/>
    <col min="4367" max="4367" width="11.625" style="3" customWidth="1"/>
    <col min="4368" max="4368" width="6.625" style="3" customWidth="1"/>
    <col min="4369" max="4369" width="11.875" style="3" customWidth="1"/>
    <col min="4370" max="4370" width="8.75" style="3" customWidth="1"/>
    <col min="4371" max="4371" width="7.125" style="3" customWidth="1"/>
    <col min="4372" max="4372" width="5" style="3" customWidth="1"/>
    <col min="4373" max="4373" width="7.5" style="3" customWidth="1"/>
    <col min="4374" max="4376" width="8.25" style="3" customWidth="1"/>
    <col min="4377" max="4377" width="5.75" style="3" customWidth="1"/>
    <col min="4378" max="4617" width="9" style="3"/>
    <col min="4618" max="4618" width="18.125" style="3" customWidth="1"/>
    <col min="4619" max="4619" width="8" style="3" customWidth="1"/>
    <col min="4620" max="4620" width="12.875" style="3" customWidth="1"/>
    <col min="4621" max="4621" width="9.125" style="3" customWidth="1"/>
    <col min="4622" max="4622" width="7.875" style="3" customWidth="1"/>
    <col min="4623" max="4623" width="11.625" style="3" customWidth="1"/>
    <col min="4624" max="4624" width="6.625" style="3" customWidth="1"/>
    <col min="4625" max="4625" width="11.875" style="3" customWidth="1"/>
    <col min="4626" max="4626" width="8.75" style="3" customWidth="1"/>
    <col min="4627" max="4627" width="7.125" style="3" customWidth="1"/>
    <col min="4628" max="4628" width="5" style="3" customWidth="1"/>
    <col min="4629" max="4629" width="7.5" style="3" customWidth="1"/>
    <col min="4630" max="4632" width="8.25" style="3" customWidth="1"/>
    <col min="4633" max="4633" width="5.75" style="3" customWidth="1"/>
    <col min="4634" max="4873" width="9" style="3"/>
    <col min="4874" max="4874" width="18.125" style="3" customWidth="1"/>
    <col min="4875" max="4875" width="8" style="3" customWidth="1"/>
    <col min="4876" max="4876" width="12.875" style="3" customWidth="1"/>
    <col min="4877" max="4877" width="9.125" style="3" customWidth="1"/>
    <col min="4878" max="4878" width="7.875" style="3" customWidth="1"/>
    <col min="4879" max="4879" width="11.625" style="3" customWidth="1"/>
    <col min="4880" max="4880" width="6.625" style="3" customWidth="1"/>
    <col min="4881" max="4881" width="11.875" style="3" customWidth="1"/>
    <col min="4882" max="4882" width="8.75" style="3" customWidth="1"/>
    <col min="4883" max="4883" width="7.125" style="3" customWidth="1"/>
    <col min="4884" max="4884" width="5" style="3" customWidth="1"/>
    <col min="4885" max="4885" width="7.5" style="3" customWidth="1"/>
    <col min="4886" max="4888" width="8.25" style="3" customWidth="1"/>
    <col min="4889" max="4889" width="5.75" style="3" customWidth="1"/>
    <col min="4890" max="5129" width="9" style="3"/>
    <col min="5130" max="5130" width="18.125" style="3" customWidth="1"/>
    <col min="5131" max="5131" width="8" style="3" customWidth="1"/>
    <col min="5132" max="5132" width="12.875" style="3" customWidth="1"/>
    <col min="5133" max="5133" width="9.125" style="3" customWidth="1"/>
    <col min="5134" max="5134" width="7.875" style="3" customWidth="1"/>
    <col min="5135" max="5135" width="11.625" style="3" customWidth="1"/>
    <col min="5136" max="5136" width="6.625" style="3" customWidth="1"/>
    <col min="5137" max="5137" width="11.875" style="3" customWidth="1"/>
    <col min="5138" max="5138" width="8.75" style="3" customWidth="1"/>
    <col min="5139" max="5139" width="7.125" style="3" customWidth="1"/>
    <col min="5140" max="5140" width="5" style="3" customWidth="1"/>
    <col min="5141" max="5141" width="7.5" style="3" customWidth="1"/>
    <col min="5142" max="5144" width="8.25" style="3" customWidth="1"/>
    <col min="5145" max="5145" width="5.75" style="3" customWidth="1"/>
    <col min="5146" max="5385" width="9" style="3"/>
    <col min="5386" max="5386" width="18.125" style="3" customWidth="1"/>
    <col min="5387" max="5387" width="8" style="3" customWidth="1"/>
    <col min="5388" max="5388" width="12.875" style="3" customWidth="1"/>
    <col min="5389" max="5389" width="9.125" style="3" customWidth="1"/>
    <col min="5390" max="5390" width="7.875" style="3" customWidth="1"/>
    <col min="5391" max="5391" width="11.625" style="3" customWidth="1"/>
    <col min="5392" max="5392" width="6.625" style="3" customWidth="1"/>
    <col min="5393" max="5393" width="11.875" style="3" customWidth="1"/>
    <col min="5394" max="5394" width="8.75" style="3" customWidth="1"/>
    <col min="5395" max="5395" width="7.125" style="3" customWidth="1"/>
    <col min="5396" max="5396" width="5" style="3" customWidth="1"/>
    <col min="5397" max="5397" width="7.5" style="3" customWidth="1"/>
    <col min="5398" max="5400" width="8.25" style="3" customWidth="1"/>
    <col min="5401" max="5401" width="5.75" style="3" customWidth="1"/>
    <col min="5402" max="5641" width="9" style="3"/>
    <col min="5642" max="5642" width="18.125" style="3" customWidth="1"/>
    <col min="5643" max="5643" width="8" style="3" customWidth="1"/>
    <col min="5644" max="5644" width="12.875" style="3" customWidth="1"/>
    <col min="5645" max="5645" width="9.125" style="3" customWidth="1"/>
    <col min="5646" max="5646" width="7.875" style="3" customWidth="1"/>
    <col min="5647" max="5647" width="11.625" style="3" customWidth="1"/>
    <col min="5648" max="5648" width="6.625" style="3" customWidth="1"/>
    <col min="5649" max="5649" width="11.875" style="3" customWidth="1"/>
    <col min="5650" max="5650" width="8.75" style="3" customWidth="1"/>
    <col min="5651" max="5651" width="7.125" style="3" customWidth="1"/>
    <col min="5652" max="5652" width="5" style="3" customWidth="1"/>
    <col min="5653" max="5653" width="7.5" style="3" customWidth="1"/>
    <col min="5654" max="5656" width="8.25" style="3" customWidth="1"/>
    <col min="5657" max="5657" width="5.75" style="3" customWidth="1"/>
    <col min="5658" max="5897" width="9" style="3"/>
    <col min="5898" max="5898" width="18.125" style="3" customWidth="1"/>
    <col min="5899" max="5899" width="8" style="3" customWidth="1"/>
    <col min="5900" max="5900" width="12.875" style="3" customWidth="1"/>
    <col min="5901" max="5901" width="9.125" style="3" customWidth="1"/>
    <col min="5902" max="5902" width="7.875" style="3" customWidth="1"/>
    <col min="5903" max="5903" width="11.625" style="3" customWidth="1"/>
    <col min="5904" max="5904" width="6.625" style="3" customWidth="1"/>
    <col min="5905" max="5905" width="11.875" style="3" customWidth="1"/>
    <col min="5906" max="5906" width="8.75" style="3" customWidth="1"/>
    <col min="5907" max="5907" width="7.125" style="3" customWidth="1"/>
    <col min="5908" max="5908" width="5" style="3" customWidth="1"/>
    <col min="5909" max="5909" width="7.5" style="3" customWidth="1"/>
    <col min="5910" max="5912" width="8.25" style="3" customWidth="1"/>
    <col min="5913" max="5913" width="5.75" style="3" customWidth="1"/>
    <col min="5914" max="6153" width="9" style="3"/>
    <col min="6154" max="6154" width="18.125" style="3" customWidth="1"/>
    <col min="6155" max="6155" width="8" style="3" customWidth="1"/>
    <col min="6156" max="6156" width="12.875" style="3" customWidth="1"/>
    <col min="6157" max="6157" width="9.125" style="3" customWidth="1"/>
    <col min="6158" max="6158" width="7.875" style="3" customWidth="1"/>
    <col min="6159" max="6159" width="11.625" style="3" customWidth="1"/>
    <col min="6160" max="6160" width="6.625" style="3" customWidth="1"/>
    <col min="6161" max="6161" width="11.875" style="3" customWidth="1"/>
    <col min="6162" max="6162" width="8.75" style="3" customWidth="1"/>
    <col min="6163" max="6163" width="7.125" style="3" customWidth="1"/>
    <col min="6164" max="6164" width="5" style="3" customWidth="1"/>
    <col min="6165" max="6165" width="7.5" style="3" customWidth="1"/>
    <col min="6166" max="6168" width="8.25" style="3" customWidth="1"/>
    <col min="6169" max="6169" width="5.75" style="3" customWidth="1"/>
    <col min="6170" max="6409" width="9" style="3"/>
    <col min="6410" max="6410" width="18.125" style="3" customWidth="1"/>
    <col min="6411" max="6411" width="8" style="3" customWidth="1"/>
    <col min="6412" max="6412" width="12.875" style="3" customWidth="1"/>
    <col min="6413" max="6413" width="9.125" style="3" customWidth="1"/>
    <col min="6414" max="6414" width="7.875" style="3" customWidth="1"/>
    <col min="6415" max="6415" width="11.625" style="3" customWidth="1"/>
    <col min="6416" max="6416" width="6.625" style="3" customWidth="1"/>
    <col min="6417" max="6417" width="11.875" style="3" customWidth="1"/>
    <col min="6418" max="6418" width="8.75" style="3" customWidth="1"/>
    <col min="6419" max="6419" width="7.125" style="3" customWidth="1"/>
    <col min="6420" max="6420" width="5" style="3" customWidth="1"/>
    <col min="6421" max="6421" width="7.5" style="3" customWidth="1"/>
    <col min="6422" max="6424" width="8.25" style="3" customWidth="1"/>
    <col min="6425" max="6425" width="5.75" style="3" customWidth="1"/>
    <col min="6426" max="6665" width="9" style="3"/>
    <col min="6666" max="6666" width="18.125" style="3" customWidth="1"/>
    <col min="6667" max="6667" width="8" style="3" customWidth="1"/>
    <col min="6668" max="6668" width="12.875" style="3" customWidth="1"/>
    <col min="6669" max="6669" width="9.125" style="3" customWidth="1"/>
    <col min="6670" max="6670" width="7.875" style="3" customWidth="1"/>
    <col min="6671" max="6671" width="11.625" style="3" customWidth="1"/>
    <col min="6672" max="6672" width="6.625" style="3" customWidth="1"/>
    <col min="6673" max="6673" width="11.875" style="3" customWidth="1"/>
    <col min="6674" max="6674" width="8.75" style="3" customWidth="1"/>
    <col min="6675" max="6675" width="7.125" style="3" customWidth="1"/>
    <col min="6676" max="6676" width="5" style="3" customWidth="1"/>
    <col min="6677" max="6677" width="7.5" style="3" customWidth="1"/>
    <col min="6678" max="6680" width="8.25" style="3" customWidth="1"/>
    <col min="6681" max="6681" width="5.75" style="3" customWidth="1"/>
    <col min="6682" max="6921" width="9" style="3"/>
    <col min="6922" max="6922" width="18.125" style="3" customWidth="1"/>
    <col min="6923" max="6923" width="8" style="3" customWidth="1"/>
    <col min="6924" max="6924" width="12.875" style="3" customWidth="1"/>
    <col min="6925" max="6925" width="9.125" style="3" customWidth="1"/>
    <col min="6926" max="6926" width="7.875" style="3" customWidth="1"/>
    <col min="6927" max="6927" width="11.625" style="3" customWidth="1"/>
    <col min="6928" max="6928" width="6.625" style="3" customWidth="1"/>
    <col min="6929" max="6929" width="11.875" style="3" customWidth="1"/>
    <col min="6930" max="6930" width="8.75" style="3" customWidth="1"/>
    <col min="6931" max="6931" width="7.125" style="3" customWidth="1"/>
    <col min="6932" max="6932" width="5" style="3" customWidth="1"/>
    <col min="6933" max="6933" width="7.5" style="3" customWidth="1"/>
    <col min="6934" max="6936" width="8.25" style="3" customWidth="1"/>
    <col min="6937" max="6937" width="5.75" style="3" customWidth="1"/>
    <col min="6938" max="7177" width="9" style="3"/>
    <col min="7178" max="7178" width="18.125" style="3" customWidth="1"/>
    <col min="7179" max="7179" width="8" style="3" customWidth="1"/>
    <col min="7180" max="7180" width="12.875" style="3" customWidth="1"/>
    <col min="7181" max="7181" width="9.125" style="3" customWidth="1"/>
    <col min="7182" max="7182" width="7.875" style="3" customWidth="1"/>
    <col min="7183" max="7183" width="11.625" style="3" customWidth="1"/>
    <col min="7184" max="7184" width="6.625" style="3" customWidth="1"/>
    <col min="7185" max="7185" width="11.875" style="3" customWidth="1"/>
    <col min="7186" max="7186" width="8.75" style="3" customWidth="1"/>
    <col min="7187" max="7187" width="7.125" style="3" customWidth="1"/>
    <col min="7188" max="7188" width="5" style="3" customWidth="1"/>
    <col min="7189" max="7189" width="7.5" style="3" customWidth="1"/>
    <col min="7190" max="7192" width="8.25" style="3" customWidth="1"/>
    <col min="7193" max="7193" width="5.75" style="3" customWidth="1"/>
    <col min="7194" max="7433" width="9" style="3"/>
    <col min="7434" max="7434" width="18.125" style="3" customWidth="1"/>
    <col min="7435" max="7435" width="8" style="3" customWidth="1"/>
    <col min="7436" max="7436" width="12.875" style="3" customWidth="1"/>
    <col min="7437" max="7437" width="9.125" style="3" customWidth="1"/>
    <col min="7438" max="7438" width="7.875" style="3" customWidth="1"/>
    <col min="7439" max="7439" width="11.625" style="3" customWidth="1"/>
    <col min="7440" max="7440" width="6.625" style="3" customWidth="1"/>
    <col min="7441" max="7441" width="11.875" style="3" customWidth="1"/>
    <col min="7442" max="7442" width="8.75" style="3" customWidth="1"/>
    <col min="7443" max="7443" width="7.125" style="3" customWidth="1"/>
    <col min="7444" max="7444" width="5" style="3" customWidth="1"/>
    <col min="7445" max="7445" width="7.5" style="3" customWidth="1"/>
    <col min="7446" max="7448" width="8.25" style="3" customWidth="1"/>
    <col min="7449" max="7449" width="5.75" style="3" customWidth="1"/>
    <col min="7450" max="7689" width="9" style="3"/>
    <col min="7690" max="7690" width="18.125" style="3" customWidth="1"/>
    <col min="7691" max="7691" width="8" style="3" customWidth="1"/>
    <col min="7692" max="7692" width="12.875" style="3" customWidth="1"/>
    <col min="7693" max="7693" width="9.125" style="3" customWidth="1"/>
    <col min="7694" max="7694" width="7.875" style="3" customWidth="1"/>
    <col min="7695" max="7695" width="11.625" style="3" customWidth="1"/>
    <col min="7696" max="7696" width="6.625" style="3" customWidth="1"/>
    <col min="7697" max="7697" width="11.875" style="3" customWidth="1"/>
    <col min="7698" max="7698" width="8.75" style="3" customWidth="1"/>
    <col min="7699" max="7699" width="7.125" style="3" customWidth="1"/>
    <col min="7700" max="7700" width="5" style="3" customWidth="1"/>
    <col min="7701" max="7701" width="7.5" style="3" customWidth="1"/>
    <col min="7702" max="7704" width="8.25" style="3" customWidth="1"/>
    <col min="7705" max="7705" width="5.75" style="3" customWidth="1"/>
    <col min="7706" max="7945" width="9" style="3"/>
    <col min="7946" max="7946" width="18.125" style="3" customWidth="1"/>
    <col min="7947" max="7947" width="8" style="3" customWidth="1"/>
    <col min="7948" max="7948" width="12.875" style="3" customWidth="1"/>
    <col min="7949" max="7949" width="9.125" style="3" customWidth="1"/>
    <col min="7950" max="7950" width="7.875" style="3" customWidth="1"/>
    <col min="7951" max="7951" width="11.625" style="3" customWidth="1"/>
    <col min="7952" max="7952" width="6.625" style="3" customWidth="1"/>
    <col min="7953" max="7953" width="11.875" style="3" customWidth="1"/>
    <col min="7954" max="7954" width="8.75" style="3" customWidth="1"/>
    <col min="7955" max="7955" width="7.125" style="3" customWidth="1"/>
    <col min="7956" max="7956" width="5" style="3" customWidth="1"/>
    <col min="7957" max="7957" width="7.5" style="3" customWidth="1"/>
    <col min="7958" max="7960" width="8.25" style="3" customWidth="1"/>
    <col min="7961" max="7961" width="5.75" style="3" customWidth="1"/>
    <col min="7962" max="8201" width="9" style="3"/>
    <col min="8202" max="8202" width="18.125" style="3" customWidth="1"/>
    <col min="8203" max="8203" width="8" style="3" customWidth="1"/>
    <col min="8204" max="8204" width="12.875" style="3" customWidth="1"/>
    <col min="8205" max="8205" width="9.125" style="3" customWidth="1"/>
    <col min="8206" max="8206" width="7.875" style="3" customWidth="1"/>
    <col min="8207" max="8207" width="11.625" style="3" customWidth="1"/>
    <col min="8208" max="8208" width="6.625" style="3" customWidth="1"/>
    <col min="8209" max="8209" width="11.875" style="3" customWidth="1"/>
    <col min="8210" max="8210" width="8.75" style="3" customWidth="1"/>
    <col min="8211" max="8211" width="7.125" style="3" customWidth="1"/>
    <col min="8212" max="8212" width="5" style="3" customWidth="1"/>
    <col min="8213" max="8213" width="7.5" style="3" customWidth="1"/>
    <col min="8214" max="8216" width="8.25" style="3" customWidth="1"/>
    <col min="8217" max="8217" width="5.75" style="3" customWidth="1"/>
    <col min="8218" max="8457" width="9" style="3"/>
    <col min="8458" max="8458" width="18.125" style="3" customWidth="1"/>
    <col min="8459" max="8459" width="8" style="3" customWidth="1"/>
    <col min="8460" max="8460" width="12.875" style="3" customWidth="1"/>
    <col min="8461" max="8461" width="9.125" style="3" customWidth="1"/>
    <col min="8462" max="8462" width="7.875" style="3" customWidth="1"/>
    <col min="8463" max="8463" width="11.625" style="3" customWidth="1"/>
    <col min="8464" max="8464" width="6.625" style="3" customWidth="1"/>
    <col min="8465" max="8465" width="11.875" style="3" customWidth="1"/>
    <col min="8466" max="8466" width="8.75" style="3" customWidth="1"/>
    <col min="8467" max="8467" width="7.125" style="3" customWidth="1"/>
    <col min="8468" max="8468" width="5" style="3" customWidth="1"/>
    <col min="8469" max="8469" width="7.5" style="3" customWidth="1"/>
    <col min="8470" max="8472" width="8.25" style="3" customWidth="1"/>
    <col min="8473" max="8473" width="5.75" style="3" customWidth="1"/>
    <col min="8474" max="8713" width="9" style="3"/>
    <col min="8714" max="8714" width="18.125" style="3" customWidth="1"/>
    <col min="8715" max="8715" width="8" style="3" customWidth="1"/>
    <col min="8716" max="8716" width="12.875" style="3" customWidth="1"/>
    <col min="8717" max="8717" width="9.125" style="3" customWidth="1"/>
    <col min="8718" max="8718" width="7.875" style="3" customWidth="1"/>
    <col min="8719" max="8719" width="11.625" style="3" customWidth="1"/>
    <col min="8720" max="8720" width="6.625" style="3" customWidth="1"/>
    <col min="8721" max="8721" width="11.875" style="3" customWidth="1"/>
    <col min="8722" max="8722" width="8.75" style="3" customWidth="1"/>
    <col min="8723" max="8723" width="7.125" style="3" customWidth="1"/>
    <col min="8724" max="8724" width="5" style="3" customWidth="1"/>
    <col min="8725" max="8725" width="7.5" style="3" customWidth="1"/>
    <col min="8726" max="8728" width="8.25" style="3" customWidth="1"/>
    <col min="8729" max="8729" width="5.75" style="3" customWidth="1"/>
    <col min="8730" max="8969" width="9" style="3"/>
    <col min="8970" max="8970" width="18.125" style="3" customWidth="1"/>
    <col min="8971" max="8971" width="8" style="3" customWidth="1"/>
    <col min="8972" max="8972" width="12.875" style="3" customWidth="1"/>
    <col min="8973" max="8973" width="9.125" style="3" customWidth="1"/>
    <col min="8974" max="8974" width="7.875" style="3" customWidth="1"/>
    <col min="8975" max="8975" width="11.625" style="3" customWidth="1"/>
    <col min="8976" max="8976" width="6.625" style="3" customWidth="1"/>
    <col min="8977" max="8977" width="11.875" style="3" customWidth="1"/>
    <col min="8978" max="8978" width="8.75" style="3" customWidth="1"/>
    <col min="8979" max="8979" width="7.125" style="3" customWidth="1"/>
    <col min="8980" max="8980" width="5" style="3" customWidth="1"/>
    <col min="8981" max="8981" width="7.5" style="3" customWidth="1"/>
    <col min="8982" max="8984" width="8.25" style="3" customWidth="1"/>
    <col min="8985" max="8985" width="5.75" style="3" customWidth="1"/>
    <col min="8986" max="9225" width="9" style="3"/>
    <col min="9226" max="9226" width="18.125" style="3" customWidth="1"/>
    <col min="9227" max="9227" width="8" style="3" customWidth="1"/>
    <col min="9228" max="9228" width="12.875" style="3" customWidth="1"/>
    <col min="9229" max="9229" width="9.125" style="3" customWidth="1"/>
    <col min="9230" max="9230" width="7.875" style="3" customWidth="1"/>
    <col min="9231" max="9231" width="11.625" style="3" customWidth="1"/>
    <col min="9232" max="9232" width="6.625" style="3" customWidth="1"/>
    <col min="9233" max="9233" width="11.875" style="3" customWidth="1"/>
    <col min="9234" max="9234" width="8.75" style="3" customWidth="1"/>
    <col min="9235" max="9235" width="7.125" style="3" customWidth="1"/>
    <col min="9236" max="9236" width="5" style="3" customWidth="1"/>
    <col min="9237" max="9237" width="7.5" style="3" customWidth="1"/>
    <col min="9238" max="9240" width="8.25" style="3" customWidth="1"/>
    <col min="9241" max="9241" width="5.75" style="3" customWidth="1"/>
    <col min="9242" max="9481" width="9" style="3"/>
    <col min="9482" max="9482" width="18.125" style="3" customWidth="1"/>
    <col min="9483" max="9483" width="8" style="3" customWidth="1"/>
    <col min="9484" max="9484" width="12.875" style="3" customWidth="1"/>
    <col min="9485" max="9485" width="9.125" style="3" customWidth="1"/>
    <col min="9486" max="9486" width="7.875" style="3" customWidth="1"/>
    <col min="9487" max="9487" width="11.625" style="3" customWidth="1"/>
    <col min="9488" max="9488" width="6.625" style="3" customWidth="1"/>
    <col min="9489" max="9489" width="11.875" style="3" customWidth="1"/>
    <col min="9490" max="9490" width="8.75" style="3" customWidth="1"/>
    <col min="9491" max="9491" width="7.125" style="3" customWidth="1"/>
    <col min="9492" max="9492" width="5" style="3" customWidth="1"/>
    <col min="9493" max="9493" width="7.5" style="3" customWidth="1"/>
    <col min="9494" max="9496" width="8.25" style="3" customWidth="1"/>
    <col min="9497" max="9497" width="5.75" style="3" customWidth="1"/>
    <col min="9498" max="9737" width="9" style="3"/>
    <col min="9738" max="9738" width="18.125" style="3" customWidth="1"/>
    <col min="9739" max="9739" width="8" style="3" customWidth="1"/>
    <col min="9740" max="9740" width="12.875" style="3" customWidth="1"/>
    <col min="9741" max="9741" width="9.125" style="3" customWidth="1"/>
    <col min="9742" max="9742" width="7.875" style="3" customWidth="1"/>
    <col min="9743" max="9743" width="11.625" style="3" customWidth="1"/>
    <col min="9744" max="9744" width="6.625" style="3" customWidth="1"/>
    <col min="9745" max="9745" width="11.875" style="3" customWidth="1"/>
    <col min="9746" max="9746" width="8.75" style="3" customWidth="1"/>
    <col min="9747" max="9747" width="7.125" style="3" customWidth="1"/>
    <col min="9748" max="9748" width="5" style="3" customWidth="1"/>
    <col min="9749" max="9749" width="7.5" style="3" customWidth="1"/>
    <col min="9750" max="9752" width="8.25" style="3" customWidth="1"/>
    <col min="9753" max="9753" width="5.75" style="3" customWidth="1"/>
    <col min="9754" max="9993" width="9" style="3"/>
    <col min="9994" max="9994" width="18.125" style="3" customWidth="1"/>
    <col min="9995" max="9995" width="8" style="3" customWidth="1"/>
    <col min="9996" max="9996" width="12.875" style="3" customWidth="1"/>
    <col min="9997" max="9997" width="9.125" style="3" customWidth="1"/>
    <col min="9998" max="9998" width="7.875" style="3" customWidth="1"/>
    <col min="9999" max="9999" width="11.625" style="3" customWidth="1"/>
    <col min="10000" max="10000" width="6.625" style="3" customWidth="1"/>
    <col min="10001" max="10001" width="11.875" style="3" customWidth="1"/>
    <col min="10002" max="10002" width="8.75" style="3" customWidth="1"/>
    <col min="10003" max="10003" width="7.125" style="3" customWidth="1"/>
    <col min="10004" max="10004" width="5" style="3" customWidth="1"/>
    <col min="10005" max="10005" width="7.5" style="3" customWidth="1"/>
    <col min="10006" max="10008" width="8.25" style="3" customWidth="1"/>
    <col min="10009" max="10009" width="5.75" style="3" customWidth="1"/>
    <col min="10010" max="10249" width="9" style="3"/>
    <col min="10250" max="10250" width="18.125" style="3" customWidth="1"/>
    <col min="10251" max="10251" width="8" style="3" customWidth="1"/>
    <col min="10252" max="10252" width="12.875" style="3" customWidth="1"/>
    <col min="10253" max="10253" width="9.125" style="3" customWidth="1"/>
    <col min="10254" max="10254" width="7.875" style="3" customWidth="1"/>
    <col min="10255" max="10255" width="11.625" style="3" customWidth="1"/>
    <col min="10256" max="10256" width="6.625" style="3" customWidth="1"/>
    <col min="10257" max="10257" width="11.875" style="3" customWidth="1"/>
    <col min="10258" max="10258" width="8.75" style="3" customWidth="1"/>
    <col min="10259" max="10259" width="7.125" style="3" customWidth="1"/>
    <col min="10260" max="10260" width="5" style="3" customWidth="1"/>
    <col min="10261" max="10261" width="7.5" style="3" customWidth="1"/>
    <col min="10262" max="10264" width="8.25" style="3" customWidth="1"/>
    <col min="10265" max="10265" width="5.75" style="3" customWidth="1"/>
    <col min="10266" max="10505" width="9" style="3"/>
    <col min="10506" max="10506" width="18.125" style="3" customWidth="1"/>
    <col min="10507" max="10507" width="8" style="3" customWidth="1"/>
    <col min="10508" max="10508" width="12.875" style="3" customWidth="1"/>
    <col min="10509" max="10509" width="9.125" style="3" customWidth="1"/>
    <col min="10510" max="10510" width="7.875" style="3" customWidth="1"/>
    <col min="10511" max="10511" width="11.625" style="3" customWidth="1"/>
    <col min="10512" max="10512" width="6.625" style="3" customWidth="1"/>
    <col min="10513" max="10513" width="11.875" style="3" customWidth="1"/>
    <col min="10514" max="10514" width="8.75" style="3" customWidth="1"/>
    <col min="10515" max="10515" width="7.125" style="3" customWidth="1"/>
    <col min="10516" max="10516" width="5" style="3" customWidth="1"/>
    <col min="10517" max="10517" width="7.5" style="3" customWidth="1"/>
    <col min="10518" max="10520" width="8.25" style="3" customWidth="1"/>
    <col min="10521" max="10521" width="5.75" style="3" customWidth="1"/>
    <col min="10522" max="10761" width="9" style="3"/>
    <col min="10762" max="10762" width="18.125" style="3" customWidth="1"/>
    <col min="10763" max="10763" width="8" style="3" customWidth="1"/>
    <col min="10764" max="10764" width="12.875" style="3" customWidth="1"/>
    <col min="10765" max="10765" width="9.125" style="3" customWidth="1"/>
    <col min="10766" max="10766" width="7.875" style="3" customWidth="1"/>
    <col min="10767" max="10767" width="11.625" style="3" customWidth="1"/>
    <col min="10768" max="10768" width="6.625" style="3" customWidth="1"/>
    <col min="10769" max="10769" width="11.875" style="3" customWidth="1"/>
    <col min="10770" max="10770" width="8.75" style="3" customWidth="1"/>
    <col min="10771" max="10771" width="7.125" style="3" customWidth="1"/>
    <col min="10772" max="10772" width="5" style="3" customWidth="1"/>
    <col min="10773" max="10773" width="7.5" style="3" customWidth="1"/>
    <col min="10774" max="10776" width="8.25" style="3" customWidth="1"/>
    <col min="10777" max="10777" width="5.75" style="3" customWidth="1"/>
    <col min="10778" max="11017" width="9" style="3"/>
    <col min="11018" max="11018" width="18.125" style="3" customWidth="1"/>
    <col min="11019" max="11019" width="8" style="3" customWidth="1"/>
    <col min="11020" max="11020" width="12.875" style="3" customWidth="1"/>
    <col min="11021" max="11021" width="9.125" style="3" customWidth="1"/>
    <col min="11022" max="11022" width="7.875" style="3" customWidth="1"/>
    <col min="11023" max="11023" width="11.625" style="3" customWidth="1"/>
    <col min="11024" max="11024" width="6.625" style="3" customWidth="1"/>
    <col min="11025" max="11025" width="11.875" style="3" customWidth="1"/>
    <col min="11026" max="11026" width="8.75" style="3" customWidth="1"/>
    <col min="11027" max="11027" width="7.125" style="3" customWidth="1"/>
    <col min="11028" max="11028" width="5" style="3" customWidth="1"/>
    <col min="11029" max="11029" width="7.5" style="3" customWidth="1"/>
    <col min="11030" max="11032" width="8.25" style="3" customWidth="1"/>
    <col min="11033" max="11033" width="5.75" style="3" customWidth="1"/>
    <col min="11034" max="11273" width="9" style="3"/>
    <col min="11274" max="11274" width="18.125" style="3" customWidth="1"/>
    <col min="11275" max="11275" width="8" style="3" customWidth="1"/>
    <col min="11276" max="11276" width="12.875" style="3" customWidth="1"/>
    <col min="11277" max="11277" width="9.125" style="3" customWidth="1"/>
    <col min="11278" max="11278" width="7.875" style="3" customWidth="1"/>
    <col min="11279" max="11279" width="11.625" style="3" customWidth="1"/>
    <col min="11280" max="11280" width="6.625" style="3" customWidth="1"/>
    <col min="11281" max="11281" width="11.875" style="3" customWidth="1"/>
    <col min="11282" max="11282" width="8.75" style="3" customWidth="1"/>
    <col min="11283" max="11283" width="7.125" style="3" customWidth="1"/>
    <col min="11284" max="11284" width="5" style="3" customWidth="1"/>
    <col min="11285" max="11285" width="7.5" style="3" customWidth="1"/>
    <col min="11286" max="11288" width="8.25" style="3" customWidth="1"/>
    <col min="11289" max="11289" width="5.75" style="3" customWidth="1"/>
    <col min="11290" max="11529" width="9" style="3"/>
    <col min="11530" max="11530" width="18.125" style="3" customWidth="1"/>
    <col min="11531" max="11531" width="8" style="3" customWidth="1"/>
    <col min="11532" max="11532" width="12.875" style="3" customWidth="1"/>
    <col min="11533" max="11533" width="9.125" style="3" customWidth="1"/>
    <col min="11534" max="11534" width="7.875" style="3" customWidth="1"/>
    <col min="11535" max="11535" width="11.625" style="3" customWidth="1"/>
    <col min="11536" max="11536" width="6.625" style="3" customWidth="1"/>
    <col min="11537" max="11537" width="11.875" style="3" customWidth="1"/>
    <col min="11538" max="11538" width="8.75" style="3" customWidth="1"/>
    <col min="11539" max="11539" width="7.125" style="3" customWidth="1"/>
    <col min="11540" max="11540" width="5" style="3" customWidth="1"/>
    <col min="11541" max="11541" width="7.5" style="3" customWidth="1"/>
    <col min="11542" max="11544" width="8.25" style="3" customWidth="1"/>
    <col min="11545" max="11545" width="5.75" style="3" customWidth="1"/>
    <col min="11546" max="11785" width="9" style="3"/>
    <col min="11786" max="11786" width="18.125" style="3" customWidth="1"/>
    <col min="11787" max="11787" width="8" style="3" customWidth="1"/>
    <col min="11788" max="11788" width="12.875" style="3" customWidth="1"/>
    <col min="11789" max="11789" width="9.125" style="3" customWidth="1"/>
    <col min="11790" max="11790" width="7.875" style="3" customWidth="1"/>
    <col min="11791" max="11791" width="11.625" style="3" customWidth="1"/>
    <col min="11792" max="11792" width="6.625" style="3" customWidth="1"/>
    <col min="11793" max="11793" width="11.875" style="3" customWidth="1"/>
    <col min="11794" max="11794" width="8.75" style="3" customWidth="1"/>
    <col min="11795" max="11795" width="7.125" style="3" customWidth="1"/>
    <col min="11796" max="11796" width="5" style="3" customWidth="1"/>
    <col min="11797" max="11797" width="7.5" style="3" customWidth="1"/>
    <col min="11798" max="11800" width="8.25" style="3" customWidth="1"/>
    <col min="11801" max="11801" width="5.75" style="3" customWidth="1"/>
    <col min="11802" max="12041" width="9" style="3"/>
    <col min="12042" max="12042" width="18.125" style="3" customWidth="1"/>
    <col min="12043" max="12043" width="8" style="3" customWidth="1"/>
    <col min="12044" max="12044" width="12.875" style="3" customWidth="1"/>
    <col min="12045" max="12045" width="9.125" style="3" customWidth="1"/>
    <col min="12046" max="12046" width="7.875" style="3" customWidth="1"/>
    <col min="12047" max="12047" width="11.625" style="3" customWidth="1"/>
    <col min="12048" max="12048" width="6.625" style="3" customWidth="1"/>
    <col min="12049" max="12049" width="11.875" style="3" customWidth="1"/>
    <col min="12050" max="12050" width="8.75" style="3" customWidth="1"/>
    <col min="12051" max="12051" width="7.125" style="3" customWidth="1"/>
    <col min="12052" max="12052" width="5" style="3" customWidth="1"/>
    <col min="12053" max="12053" width="7.5" style="3" customWidth="1"/>
    <col min="12054" max="12056" width="8.25" style="3" customWidth="1"/>
    <col min="12057" max="12057" width="5.75" style="3" customWidth="1"/>
    <col min="12058" max="12297" width="9" style="3"/>
    <col min="12298" max="12298" width="18.125" style="3" customWidth="1"/>
    <col min="12299" max="12299" width="8" style="3" customWidth="1"/>
    <col min="12300" max="12300" width="12.875" style="3" customWidth="1"/>
    <col min="12301" max="12301" width="9.125" style="3" customWidth="1"/>
    <col min="12302" max="12302" width="7.875" style="3" customWidth="1"/>
    <col min="12303" max="12303" width="11.625" style="3" customWidth="1"/>
    <col min="12304" max="12304" width="6.625" style="3" customWidth="1"/>
    <col min="12305" max="12305" width="11.875" style="3" customWidth="1"/>
    <col min="12306" max="12306" width="8.75" style="3" customWidth="1"/>
    <col min="12307" max="12307" width="7.125" style="3" customWidth="1"/>
    <col min="12308" max="12308" width="5" style="3" customWidth="1"/>
    <col min="12309" max="12309" width="7.5" style="3" customWidth="1"/>
    <col min="12310" max="12312" width="8.25" style="3" customWidth="1"/>
    <col min="12313" max="12313" width="5.75" style="3" customWidth="1"/>
    <col min="12314" max="12553" width="9" style="3"/>
    <col min="12554" max="12554" width="18.125" style="3" customWidth="1"/>
    <col min="12555" max="12555" width="8" style="3" customWidth="1"/>
    <col min="12556" max="12556" width="12.875" style="3" customWidth="1"/>
    <col min="12557" max="12557" width="9.125" style="3" customWidth="1"/>
    <col min="12558" max="12558" width="7.875" style="3" customWidth="1"/>
    <col min="12559" max="12559" width="11.625" style="3" customWidth="1"/>
    <col min="12560" max="12560" width="6.625" style="3" customWidth="1"/>
    <col min="12561" max="12561" width="11.875" style="3" customWidth="1"/>
    <col min="12562" max="12562" width="8.75" style="3" customWidth="1"/>
    <col min="12563" max="12563" width="7.125" style="3" customWidth="1"/>
    <col min="12564" max="12564" width="5" style="3" customWidth="1"/>
    <col min="12565" max="12565" width="7.5" style="3" customWidth="1"/>
    <col min="12566" max="12568" width="8.25" style="3" customWidth="1"/>
    <col min="12569" max="12569" width="5.75" style="3" customWidth="1"/>
    <col min="12570" max="12809" width="9" style="3"/>
    <col min="12810" max="12810" width="18.125" style="3" customWidth="1"/>
    <col min="12811" max="12811" width="8" style="3" customWidth="1"/>
    <col min="12812" max="12812" width="12.875" style="3" customWidth="1"/>
    <col min="12813" max="12813" width="9.125" style="3" customWidth="1"/>
    <col min="12814" max="12814" width="7.875" style="3" customWidth="1"/>
    <col min="12815" max="12815" width="11.625" style="3" customWidth="1"/>
    <col min="12816" max="12816" width="6.625" style="3" customWidth="1"/>
    <col min="12817" max="12817" width="11.875" style="3" customWidth="1"/>
    <col min="12818" max="12818" width="8.75" style="3" customWidth="1"/>
    <col min="12819" max="12819" width="7.125" style="3" customWidth="1"/>
    <col min="12820" max="12820" width="5" style="3" customWidth="1"/>
    <col min="12821" max="12821" width="7.5" style="3" customWidth="1"/>
    <col min="12822" max="12824" width="8.25" style="3" customWidth="1"/>
    <col min="12825" max="12825" width="5.75" style="3" customWidth="1"/>
    <col min="12826" max="13065" width="9" style="3"/>
    <col min="13066" max="13066" width="18.125" style="3" customWidth="1"/>
    <col min="13067" max="13067" width="8" style="3" customWidth="1"/>
    <col min="13068" max="13068" width="12.875" style="3" customWidth="1"/>
    <col min="13069" max="13069" width="9.125" style="3" customWidth="1"/>
    <col min="13070" max="13070" width="7.875" style="3" customWidth="1"/>
    <col min="13071" max="13071" width="11.625" style="3" customWidth="1"/>
    <col min="13072" max="13072" width="6.625" style="3" customWidth="1"/>
    <col min="13073" max="13073" width="11.875" style="3" customWidth="1"/>
    <col min="13074" max="13074" width="8.75" style="3" customWidth="1"/>
    <col min="13075" max="13075" width="7.125" style="3" customWidth="1"/>
    <col min="13076" max="13076" width="5" style="3" customWidth="1"/>
    <col min="13077" max="13077" width="7.5" style="3" customWidth="1"/>
    <col min="13078" max="13080" width="8.25" style="3" customWidth="1"/>
    <col min="13081" max="13081" width="5.75" style="3" customWidth="1"/>
    <col min="13082" max="13321" width="9" style="3"/>
    <col min="13322" max="13322" width="18.125" style="3" customWidth="1"/>
    <col min="13323" max="13323" width="8" style="3" customWidth="1"/>
    <col min="13324" max="13324" width="12.875" style="3" customWidth="1"/>
    <col min="13325" max="13325" width="9.125" style="3" customWidth="1"/>
    <col min="13326" max="13326" width="7.875" style="3" customWidth="1"/>
    <col min="13327" max="13327" width="11.625" style="3" customWidth="1"/>
    <col min="13328" max="13328" width="6.625" style="3" customWidth="1"/>
    <col min="13329" max="13329" width="11.875" style="3" customWidth="1"/>
    <col min="13330" max="13330" width="8.75" style="3" customWidth="1"/>
    <col min="13331" max="13331" width="7.125" style="3" customWidth="1"/>
    <col min="13332" max="13332" width="5" style="3" customWidth="1"/>
    <col min="13333" max="13333" width="7.5" style="3" customWidth="1"/>
    <col min="13334" max="13336" width="8.25" style="3" customWidth="1"/>
    <col min="13337" max="13337" width="5.75" style="3" customWidth="1"/>
    <col min="13338" max="13577" width="9" style="3"/>
    <col min="13578" max="13578" width="18.125" style="3" customWidth="1"/>
    <col min="13579" max="13579" width="8" style="3" customWidth="1"/>
    <col min="13580" max="13580" width="12.875" style="3" customWidth="1"/>
    <col min="13581" max="13581" width="9.125" style="3" customWidth="1"/>
    <col min="13582" max="13582" width="7.875" style="3" customWidth="1"/>
    <col min="13583" max="13583" width="11.625" style="3" customWidth="1"/>
    <col min="13584" max="13584" width="6.625" style="3" customWidth="1"/>
    <col min="13585" max="13585" width="11.875" style="3" customWidth="1"/>
    <col min="13586" max="13586" width="8.75" style="3" customWidth="1"/>
    <col min="13587" max="13587" width="7.125" style="3" customWidth="1"/>
    <col min="13588" max="13588" width="5" style="3" customWidth="1"/>
    <col min="13589" max="13589" width="7.5" style="3" customWidth="1"/>
    <col min="13590" max="13592" width="8.25" style="3" customWidth="1"/>
    <col min="13593" max="13593" width="5.75" style="3" customWidth="1"/>
    <col min="13594" max="13833" width="9" style="3"/>
    <col min="13834" max="13834" width="18.125" style="3" customWidth="1"/>
    <col min="13835" max="13835" width="8" style="3" customWidth="1"/>
    <col min="13836" max="13836" width="12.875" style="3" customWidth="1"/>
    <col min="13837" max="13837" width="9.125" style="3" customWidth="1"/>
    <col min="13838" max="13838" width="7.875" style="3" customWidth="1"/>
    <col min="13839" max="13839" width="11.625" style="3" customWidth="1"/>
    <col min="13840" max="13840" width="6.625" style="3" customWidth="1"/>
    <col min="13841" max="13841" width="11.875" style="3" customWidth="1"/>
    <col min="13842" max="13842" width="8.75" style="3" customWidth="1"/>
    <col min="13843" max="13843" width="7.125" style="3" customWidth="1"/>
    <col min="13844" max="13844" width="5" style="3" customWidth="1"/>
    <col min="13845" max="13845" width="7.5" style="3" customWidth="1"/>
    <col min="13846" max="13848" width="8.25" style="3" customWidth="1"/>
    <col min="13849" max="13849" width="5.75" style="3" customWidth="1"/>
    <col min="13850" max="14089" width="9" style="3"/>
    <col min="14090" max="14090" width="18.125" style="3" customWidth="1"/>
    <col min="14091" max="14091" width="8" style="3" customWidth="1"/>
    <col min="14092" max="14092" width="12.875" style="3" customWidth="1"/>
    <col min="14093" max="14093" width="9.125" style="3" customWidth="1"/>
    <col min="14094" max="14094" width="7.875" style="3" customWidth="1"/>
    <col min="14095" max="14095" width="11.625" style="3" customWidth="1"/>
    <col min="14096" max="14096" width="6.625" style="3" customWidth="1"/>
    <col min="14097" max="14097" width="11.875" style="3" customWidth="1"/>
    <col min="14098" max="14098" width="8.75" style="3" customWidth="1"/>
    <col min="14099" max="14099" width="7.125" style="3" customWidth="1"/>
    <col min="14100" max="14100" width="5" style="3" customWidth="1"/>
    <col min="14101" max="14101" width="7.5" style="3" customWidth="1"/>
    <col min="14102" max="14104" width="8.25" style="3" customWidth="1"/>
    <col min="14105" max="14105" width="5.75" style="3" customWidth="1"/>
    <col min="14106" max="14345" width="9" style="3"/>
    <col min="14346" max="14346" width="18.125" style="3" customWidth="1"/>
    <col min="14347" max="14347" width="8" style="3" customWidth="1"/>
    <col min="14348" max="14348" width="12.875" style="3" customWidth="1"/>
    <col min="14349" max="14349" width="9.125" style="3" customWidth="1"/>
    <col min="14350" max="14350" width="7.875" style="3" customWidth="1"/>
    <col min="14351" max="14351" width="11.625" style="3" customWidth="1"/>
    <col min="14352" max="14352" width="6.625" style="3" customWidth="1"/>
    <col min="14353" max="14353" width="11.875" style="3" customWidth="1"/>
    <col min="14354" max="14354" width="8.75" style="3" customWidth="1"/>
    <col min="14355" max="14355" width="7.125" style="3" customWidth="1"/>
    <col min="14356" max="14356" width="5" style="3" customWidth="1"/>
    <col min="14357" max="14357" width="7.5" style="3" customWidth="1"/>
    <col min="14358" max="14360" width="8.25" style="3" customWidth="1"/>
    <col min="14361" max="14361" width="5.75" style="3" customWidth="1"/>
    <col min="14362" max="14601" width="9" style="3"/>
    <col min="14602" max="14602" width="18.125" style="3" customWidth="1"/>
    <col min="14603" max="14603" width="8" style="3" customWidth="1"/>
    <col min="14604" max="14604" width="12.875" style="3" customWidth="1"/>
    <col min="14605" max="14605" width="9.125" style="3" customWidth="1"/>
    <col min="14606" max="14606" width="7.875" style="3" customWidth="1"/>
    <col min="14607" max="14607" width="11.625" style="3" customWidth="1"/>
    <col min="14608" max="14608" width="6.625" style="3" customWidth="1"/>
    <col min="14609" max="14609" width="11.875" style="3" customWidth="1"/>
    <col min="14610" max="14610" width="8.75" style="3" customWidth="1"/>
    <col min="14611" max="14611" width="7.125" style="3" customWidth="1"/>
    <col min="14612" max="14612" width="5" style="3" customWidth="1"/>
    <col min="14613" max="14613" width="7.5" style="3" customWidth="1"/>
    <col min="14614" max="14616" width="8.25" style="3" customWidth="1"/>
    <col min="14617" max="14617" width="5.75" style="3" customWidth="1"/>
    <col min="14618" max="14857" width="9" style="3"/>
    <col min="14858" max="14858" width="18.125" style="3" customWidth="1"/>
    <col min="14859" max="14859" width="8" style="3" customWidth="1"/>
    <col min="14860" max="14860" width="12.875" style="3" customWidth="1"/>
    <col min="14861" max="14861" width="9.125" style="3" customWidth="1"/>
    <col min="14862" max="14862" width="7.875" style="3" customWidth="1"/>
    <col min="14863" max="14863" width="11.625" style="3" customWidth="1"/>
    <col min="14864" max="14864" width="6.625" style="3" customWidth="1"/>
    <col min="14865" max="14865" width="11.875" style="3" customWidth="1"/>
    <col min="14866" max="14866" width="8.75" style="3" customWidth="1"/>
    <col min="14867" max="14867" width="7.125" style="3" customWidth="1"/>
    <col min="14868" max="14868" width="5" style="3" customWidth="1"/>
    <col min="14869" max="14869" width="7.5" style="3" customWidth="1"/>
    <col min="14870" max="14872" width="8.25" style="3" customWidth="1"/>
    <col min="14873" max="14873" width="5.75" style="3" customWidth="1"/>
    <col min="14874" max="15113" width="9" style="3"/>
    <col min="15114" max="15114" width="18.125" style="3" customWidth="1"/>
    <col min="15115" max="15115" width="8" style="3" customWidth="1"/>
    <col min="15116" max="15116" width="12.875" style="3" customWidth="1"/>
    <col min="15117" max="15117" width="9.125" style="3" customWidth="1"/>
    <col min="15118" max="15118" width="7.875" style="3" customWidth="1"/>
    <col min="15119" max="15119" width="11.625" style="3" customWidth="1"/>
    <col min="15120" max="15120" width="6.625" style="3" customWidth="1"/>
    <col min="15121" max="15121" width="11.875" style="3" customWidth="1"/>
    <col min="15122" max="15122" width="8.75" style="3" customWidth="1"/>
    <col min="15123" max="15123" width="7.125" style="3" customWidth="1"/>
    <col min="15124" max="15124" width="5" style="3" customWidth="1"/>
    <col min="15125" max="15125" width="7.5" style="3" customWidth="1"/>
    <col min="15126" max="15128" width="8.25" style="3" customWidth="1"/>
    <col min="15129" max="15129" width="5.75" style="3" customWidth="1"/>
    <col min="15130" max="15369" width="9" style="3"/>
    <col min="15370" max="15370" width="18.125" style="3" customWidth="1"/>
    <col min="15371" max="15371" width="8" style="3" customWidth="1"/>
    <col min="15372" max="15372" width="12.875" style="3" customWidth="1"/>
    <col min="15373" max="15373" width="9.125" style="3" customWidth="1"/>
    <col min="15374" max="15374" width="7.875" style="3" customWidth="1"/>
    <col min="15375" max="15375" width="11.625" style="3" customWidth="1"/>
    <col min="15376" max="15376" width="6.625" style="3" customWidth="1"/>
    <col min="15377" max="15377" width="11.875" style="3" customWidth="1"/>
    <col min="15378" max="15378" width="8.75" style="3" customWidth="1"/>
    <col min="15379" max="15379" width="7.125" style="3" customWidth="1"/>
    <col min="15380" max="15380" width="5" style="3" customWidth="1"/>
    <col min="15381" max="15381" width="7.5" style="3" customWidth="1"/>
    <col min="15382" max="15384" width="8.25" style="3" customWidth="1"/>
    <col min="15385" max="15385" width="5.75" style="3" customWidth="1"/>
    <col min="15386" max="15625" width="9" style="3"/>
    <col min="15626" max="15626" width="18.125" style="3" customWidth="1"/>
    <col min="15627" max="15627" width="8" style="3" customWidth="1"/>
    <col min="15628" max="15628" width="12.875" style="3" customWidth="1"/>
    <col min="15629" max="15629" width="9.125" style="3" customWidth="1"/>
    <col min="15630" max="15630" width="7.875" style="3" customWidth="1"/>
    <col min="15631" max="15631" width="11.625" style="3" customWidth="1"/>
    <col min="15632" max="15632" width="6.625" style="3" customWidth="1"/>
    <col min="15633" max="15633" width="11.875" style="3" customWidth="1"/>
    <col min="15634" max="15634" width="8.75" style="3" customWidth="1"/>
    <col min="15635" max="15635" width="7.125" style="3" customWidth="1"/>
    <col min="15636" max="15636" width="5" style="3" customWidth="1"/>
    <col min="15637" max="15637" width="7.5" style="3" customWidth="1"/>
    <col min="15638" max="15640" width="8.25" style="3" customWidth="1"/>
    <col min="15641" max="15641" width="5.75" style="3" customWidth="1"/>
    <col min="15642" max="15881" width="9" style="3"/>
    <col min="15882" max="15882" width="18.125" style="3" customWidth="1"/>
    <col min="15883" max="15883" width="8" style="3" customWidth="1"/>
    <col min="15884" max="15884" width="12.875" style="3" customWidth="1"/>
    <col min="15885" max="15885" width="9.125" style="3" customWidth="1"/>
    <col min="15886" max="15886" width="7.875" style="3" customWidth="1"/>
    <col min="15887" max="15887" width="11.625" style="3" customWidth="1"/>
    <col min="15888" max="15888" width="6.625" style="3" customWidth="1"/>
    <col min="15889" max="15889" width="11.875" style="3" customWidth="1"/>
    <col min="15890" max="15890" width="8.75" style="3" customWidth="1"/>
    <col min="15891" max="15891" width="7.125" style="3" customWidth="1"/>
    <col min="15892" max="15892" width="5" style="3" customWidth="1"/>
    <col min="15893" max="15893" width="7.5" style="3" customWidth="1"/>
    <col min="15894" max="15896" width="8.25" style="3" customWidth="1"/>
    <col min="15897" max="15897" width="5.75" style="3" customWidth="1"/>
    <col min="15898" max="16137" width="9" style="3"/>
    <col min="16138" max="16138" width="18.125" style="3" customWidth="1"/>
    <col min="16139" max="16139" width="8" style="3" customWidth="1"/>
    <col min="16140" max="16140" width="12.875" style="3" customWidth="1"/>
    <col min="16141" max="16141" width="9.125" style="3" customWidth="1"/>
    <col min="16142" max="16142" width="7.875" style="3" customWidth="1"/>
    <col min="16143" max="16143" width="11.625" style="3" customWidth="1"/>
    <col min="16144" max="16144" width="6.625" style="3" customWidth="1"/>
    <col min="16145" max="16145" width="11.875" style="3" customWidth="1"/>
    <col min="16146" max="16146" width="8.75" style="3" customWidth="1"/>
    <col min="16147" max="16147" width="7.125" style="3" customWidth="1"/>
    <col min="16148" max="16148" width="5" style="3" customWidth="1"/>
    <col min="16149" max="16149" width="7.5" style="3" customWidth="1"/>
    <col min="16150" max="16152" width="8.25" style="3" customWidth="1"/>
    <col min="16153" max="16153" width="5.75" style="3" customWidth="1"/>
    <col min="16154" max="16384" width="9" style="3"/>
  </cols>
  <sheetData>
    <row r="1" spans="1:32" ht="41.25" customHeight="1" x14ac:dyDescent="0.3">
      <c r="A1" s="239" t="s">
        <v>436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</row>
    <row r="2" spans="1:32" s="4" customFormat="1" ht="24" customHeight="1" thickBot="1" x14ac:dyDescent="0.35">
      <c r="A2" s="273" t="s">
        <v>291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</row>
    <row r="3" spans="1:32" s="10" customFormat="1" ht="22.5" customHeight="1" x14ac:dyDescent="0.3">
      <c r="A3" s="274" t="s">
        <v>53</v>
      </c>
      <c r="B3" s="242" t="s">
        <v>8</v>
      </c>
      <c r="C3" s="242" t="s">
        <v>35</v>
      </c>
      <c r="D3" s="242" t="s">
        <v>51</v>
      </c>
      <c r="E3" s="242"/>
      <c r="F3" s="242"/>
      <c r="G3" s="242"/>
      <c r="H3" s="242" t="s">
        <v>37</v>
      </c>
      <c r="I3" s="242" t="s">
        <v>152</v>
      </c>
      <c r="J3" s="242"/>
      <c r="K3" s="242"/>
      <c r="L3" s="242" t="s">
        <v>452</v>
      </c>
      <c r="M3" s="242"/>
      <c r="N3" s="242" t="s">
        <v>38</v>
      </c>
      <c r="O3" s="242"/>
      <c r="P3" s="242" t="s">
        <v>363</v>
      </c>
      <c r="Q3" s="245" t="s">
        <v>2</v>
      </c>
      <c r="R3" s="247" t="s">
        <v>290</v>
      </c>
      <c r="S3" s="247"/>
      <c r="T3" s="247"/>
      <c r="U3" s="245" t="s">
        <v>362</v>
      </c>
      <c r="V3" s="245" t="s">
        <v>459</v>
      </c>
      <c r="W3" s="245" t="s">
        <v>487</v>
      </c>
      <c r="X3" s="245" t="s">
        <v>488</v>
      </c>
      <c r="Y3" s="248" t="s">
        <v>3</v>
      </c>
    </row>
    <row r="4" spans="1:32" s="10" customFormat="1" ht="22.5" customHeight="1" thickBot="1" x14ac:dyDescent="0.35">
      <c r="A4" s="275"/>
      <c r="B4" s="244"/>
      <c r="C4" s="244"/>
      <c r="D4" s="244" t="s">
        <v>40</v>
      </c>
      <c r="E4" s="244"/>
      <c r="F4" s="179" t="s">
        <v>41</v>
      </c>
      <c r="G4" s="179" t="s">
        <v>42</v>
      </c>
      <c r="H4" s="244"/>
      <c r="I4" s="179" t="s">
        <v>153</v>
      </c>
      <c r="J4" s="180" t="s">
        <v>154</v>
      </c>
      <c r="K4" s="180" t="s">
        <v>458</v>
      </c>
      <c r="L4" s="180" t="s">
        <v>472</v>
      </c>
      <c r="M4" s="180" t="s">
        <v>473</v>
      </c>
      <c r="N4" s="179" t="s">
        <v>38</v>
      </c>
      <c r="O4" s="179" t="s">
        <v>1</v>
      </c>
      <c r="P4" s="244"/>
      <c r="Q4" s="246"/>
      <c r="R4" s="181" t="s">
        <v>43</v>
      </c>
      <c r="S4" s="181" t="s">
        <v>423</v>
      </c>
      <c r="T4" s="181" t="s">
        <v>424</v>
      </c>
      <c r="U4" s="303"/>
      <c r="V4" s="246"/>
      <c r="W4" s="303"/>
      <c r="X4" s="303"/>
      <c r="Y4" s="249"/>
    </row>
    <row r="5" spans="1:32" s="10" customFormat="1" ht="22.5" customHeight="1" thickTop="1" x14ac:dyDescent="0.3">
      <c r="A5" s="116" t="s">
        <v>0</v>
      </c>
      <c r="B5" s="117"/>
      <c r="C5" s="117"/>
      <c r="D5" s="117"/>
      <c r="E5" s="118">
        <f>SUBTOTAL(3,E6:E17)</f>
        <v>9</v>
      </c>
      <c r="F5" s="91">
        <f>SUBTOTAL(3,F6:F17)</f>
        <v>9</v>
      </c>
      <c r="G5" s="117"/>
      <c r="H5" s="117"/>
      <c r="I5" s="118">
        <f>SUBTOTAL(3,I6:I17)</f>
        <v>12</v>
      </c>
      <c r="J5" s="161"/>
      <c r="K5" s="162"/>
      <c r="L5" s="162"/>
      <c r="M5" s="162"/>
      <c r="N5" s="90"/>
      <c r="O5" s="117"/>
      <c r="P5" s="117"/>
      <c r="Q5" s="163"/>
      <c r="R5" s="89">
        <f>SUBTOTAL(9,R6:R17)</f>
        <v>80213000</v>
      </c>
      <c r="S5" s="89">
        <f>SUBTOTAL(9,S6:S17)</f>
        <v>40106500</v>
      </c>
      <c r="T5" s="89">
        <f>SUBTOTAL(9,T6:T17)</f>
        <v>40106500</v>
      </c>
      <c r="U5" s="164"/>
      <c r="V5" s="164"/>
      <c r="W5" s="164"/>
      <c r="X5" s="164"/>
      <c r="Y5" s="121"/>
      <c r="AA5" s="300" t="s">
        <v>444</v>
      </c>
      <c r="AB5" s="301"/>
      <c r="AC5" s="301"/>
      <c r="AD5" s="301"/>
      <c r="AE5" s="302"/>
    </row>
    <row r="6" spans="1:32" s="12" customFormat="1" ht="22.5" customHeight="1" x14ac:dyDescent="0.3">
      <c r="A6" s="165">
        <v>1</v>
      </c>
      <c r="B6" s="36" t="s">
        <v>5</v>
      </c>
      <c r="C6" s="36" t="s">
        <v>361</v>
      </c>
      <c r="D6" s="36" t="s">
        <v>45</v>
      </c>
      <c r="E6" s="36" t="s">
        <v>266</v>
      </c>
      <c r="F6" s="36" t="s">
        <v>47</v>
      </c>
      <c r="G6" s="36" t="s">
        <v>48</v>
      </c>
      <c r="H6" s="36" t="s">
        <v>334</v>
      </c>
      <c r="I6" s="36" t="s">
        <v>52</v>
      </c>
      <c r="J6" s="166">
        <v>500</v>
      </c>
      <c r="K6" s="166">
        <v>330</v>
      </c>
      <c r="L6" s="166"/>
      <c r="M6" s="166"/>
      <c r="N6" s="167">
        <v>3000</v>
      </c>
      <c r="O6" s="36" t="s">
        <v>347</v>
      </c>
      <c r="P6" s="36"/>
      <c r="Q6" s="166">
        <v>5000</v>
      </c>
      <c r="R6" s="37">
        <f>N6*Q6</f>
        <v>15000000</v>
      </c>
      <c r="S6" s="37">
        <f t="shared" ref="S6:S16" si="0">R6/2</f>
        <v>7500000</v>
      </c>
      <c r="T6" s="37">
        <f t="shared" ref="T6:T16" si="1">R6/2</f>
        <v>7500000</v>
      </c>
      <c r="U6" s="37"/>
      <c r="V6" s="37"/>
      <c r="W6" s="37" t="s">
        <v>455</v>
      </c>
      <c r="X6" s="37" t="s">
        <v>483</v>
      </c>
      <c r="Y6" s="125" t="s">
        <v>49</v>
      </c>
      <c r="AA6" s="101" t="s">
        <v>9</v>
      </c>
      <c r="AB6" s="20" t="s">
        <v>16</v>
      </c>
      <c r="AC6" s="20" t="s">
        <v>17</v>
      </c>
      <c r="AD6" s="20" t="s">
        <v>54</v>
      </c>
      <c r="AE6" s="102" t="s">
        <v>10</v>
      </c>
    </row>
    <row r="7" spans="1:32" s="12" customFormat="1" ht="22.5" customHeight="1" x14ac:dyDescent="0.3">
      <c r="A7" s="168">
        <v>2</v>
      </c>
      <c r="B7" s="38" t="s">
        <v>5</v>
      </c>
      <c r="C7" s="38" t="s">
        <v>360</v>
      </c>
      <c r="D7" s="38" t="s">
        <v>45</v>
      </c>
      <c r="E7" s="38" t="s">
        <v>266</v>
      </c>
      <c r="F7" s="38" t="s">
        <v>47</v>
      </c>
      <c r="G7" s="38" t="s">
        <v>48</v>
      </c>
      <c r="H7" s="38" t="s">
        <v>334</v>
      </c>
      <c r="I7" s="38" t="s">
        <v>50</v>
      </c>
      <c r="J7" s="169">
        <v>500</v>
      </c>
      <c r="K7" s="169">
        <v>330</v>
      </c>
      <c r="L7" s="169" t="s">
        <v>455</v>
      </c>
      <c r="M7" s="169"/>
      <c r="N7" s="170">
        <v>22000</v>
      </c>
      <c r="O7" s="38" t="s">
        <v>354</v>
      </c>
      <c r="P7" s="38">
        <v>1.3</v>
      </c>
      <c r="Q7" s="169">
        <v>680</v>
      </c>
      <c r="R7" s="39">
        <f>N7*P7*Q7</f>
        <v>19448000</v>
      </c>
      <c r="S7" s="39">
        <f t="shared" si="0"/>
        <v>9724000</v>
      </c>
      <c r="T7" s="39">
        <f t="shared" si="1"/>
        <v>9724000</v>
      </c>
      <c r="U7" s="39" t="s">
        <v>359</v>
      </c>
      <c r="V7" s="39"/>
      <c r="W7" s="39" t="s">
        <v>455</v>
      </c>
      <c r="X7" s="39" t="s">
        <v>484</v>
      </c>
      <c r="Y7" s="129" t="s">
        <v>49</v>
      </c>
      <c r="AA7" s="101" t="s">
        <v>333</v>
      </c>
      <c r="AB7" s="20" t="s">
        <v>358</v>
      </c>
      <c r="AC7" s="20" t="s">
        <v>344</v>
      </c>
      <c r="AD7" s="21">
        <v>5000</v>
      </c>
      <c r="AE7" s="102"/>
      <c r="AF7" s="12" t="s">
        <v>350</v>
      </c>
    </row>
    <row r="8" spans="1:32" s="12" customFormat="1" ht="22.5" customHeight="1" x14ac:dyDescent="0.3">
      <c r="A8" s="168"/>
      <c r="B8" s="38"/>
      <c r="C8" s="38"/>
      <c r="D8" s="38"/>
      <c r="E8" s="38"/>
      <c r="F8" s="38"/>
      <c r="G8" s="38"/>
      <c r="H8" s="38"/>
      <c r="I8" s="38" t="s">
        <v>470</v>
      </c>
      <c r="J8" s="169">
        <v>500</v>
      </c>
      <c r="K8" s="169">
        <v>330</v>
      </c>
      <c r="L8" s="169" t="s">
        <v>455</v>
      </c>
      <c r="M8" s="169"/>
      <c r="N8" s="170"/>
      <c r="O8" s="38"/>
      <c r="P8" s="38"/>
      <c r="Q8" s="169"/>
      <c r="R8" s="39"/>
      <c r="S8" s="39"/>
      <c r="T8" s="39"/>
      <c r="U8" s="39"/>
      <c r="V8" s="39"/>
      <c r="W8" s="39"/>
      <c r="X8" s="39"/>
      <c r="Y8" s="129"/>
      <c r="AA8" s="101" t="s">
        <v>333</v>
      </c>
      <c r="AB8" s="20" t="s">
        <v>356</v>
      </c>
      <c r="AC8" s="20" t="s">
        <v>351</v>
      </c>
      <c r="AD8" s="21">
        <v>680</v>
      </c>
      <c r="AE8" s="102"/>
      <c r="AF8" s="12" t="s">
        <v>350</v>
      </c>
    </row>
    <row r="9" spans="1:32" s="12" customFormat="1" ht="22.5" customHeight="1" x14ac:dyDescent="0.3">
      <c r="A9" s="168">
        <v>3</v>
      </c>
      <c r="B9" s="38" t="s">
        <v>5</v>
      </c>
      <c r="C9" s="38" t="s">
        <v>355</v>
      </c>
      <c r="D9" s="38" t="s">
        <v>45</v>
      </c>
      <c r="E9" s="38" t="s">
        <v>266</v>
      </c>
      <c r="F9" s="38" t="s">
        <v>47</v>
      </c>
      <c r="G9" s="38" t="s">
        <v>48</v>
      </c>
      <c r="H9" s="38" t="s">
        <v>334</v>
      </c>
      <c r="I9" s="38" t="s">
        <v>50</v>
      </c>
      <c r="J9" s="169">
        <v>3200</v>
      </c>
      <c r="K9" s="169">
        <v>1650</v>
      </c>
      <c r="L9" s="169" t="s">
        <v>454</v>
      </c>
      <c r="M9" s="169" t="s">
        <v>474</v>
      </c>
      <c r="N9" s="170">
        <v>17000</v>
      </c>
      <c r="O9" s="38" t="s">
        <v>354</v>
      </c>
      <c r="P9" s="38">
        <v>1.3</v>
      </c>
      <c r="Q9" s="169">
        <v>900</v>
      </c>
      <c r="R9" s="39">
        <f>N9*P9*Q9</f>
        <v>19890000</v>
      </c>
      <c r="S9" s="39">
        <f t="shared" si="0"/>
        <v>9945000</v>
      </c>
      <c r="T9" s="39">
        <f t="shared" si="1"/>
        <v>9945000</v>
      </c>
      <c r="U9" s="39" t="s">
        <v>357</v>
      </c>
      <c r="V9" s="39"/>
      <c r="W9" s="39" t="s">
        <v>455</v>
      </c>
      <c r="X9" s="39" t="s">
        <v>484</v>
      </c>
      <c r="Y9" s="129" t="s">
        <v>49</v>
      </c>
      <c r="AA9" s="101" t="s">
        <v>333</v>
      </c>
      <c r="AB9" s="20" t="s">
        <v>352</v>
      </c>
      <c r="AC9" s="20" t="s">
        <v>351</v>
      </c>
      <c r="AD9" s="21">
        <v>900</v>
      </c>
      <c r="AE9" s="102"/>
      <c r="AF9" s="12" t="s">
        <v>350</v>
      </c>
    </row>
    <row r="10" spans="1:32" s="12" customFormat="1" ht="22.5" customHeight="1" x14ac:dyDescent="0.3">
      <c r="A10" s="168"/>
      <c r="B10" s="38"/>
      <c r="C10" s="38"/>
      <c r="D10" s="38"/>
      <c r="E10" s="38"/>
      <c r="F10" s="38"/>
      <c r="G10" s="38"/>
      <c r="H10" s="38"/>
      <c r="I10" s="38" t="s">
        <v>470</v>
      </c>
      <c r="J10" s="169">
        <v>800</v>
      </c>
      <c r="K10" s="169">
        <v>660</v>
      </c>
      <c r="L10" s="169" t="s">
        <v>454</v>
      </c>
      <c r="M10" s="169" t="s">
        <v>474</v>
      </c>
      <c r="N10" s="170"/>
      <c r="O10" s="38"/>
      <c r="P10" s="38"/>
      <c r="Q10" s="169"/>
      <c r="R10" s="39"/>
      <c r="S10" s="39"/>
      <c r="T10" s="39"/>
      <c r="U10" s="39"/>
      <c r="V10" s="39"/>
      <c r="W10" s="39"/>
      <c r="X10" s="39"/>
      <c r="Y10" s="129"/>
      <c r="AA10" s="101" t="s">
        <v>346</v>
      </c>
      <c r="AB10" s="20" t="s">
        <v>345</v>
      </c>
      <c r="AC10" s="20" t="s">
        <v>344</v>
      </c>
      <c r="AD10" s="21">
        <v>2000</v>
      </c>
      <c r="AE10" s="102"/>
      <c r="AF10" s="12" t="s">
        <v>343</v>
      </c>
    </row>
    <row r="11" spans="1:32" s="12" customFormat="1" ht="22.5" customHeight="1" x14ac:dyDescent="0.3">
      <c r="A11" s="168"/>
      <c r="B11" s="38"/>
      <c r="C11" s="38"/>
      <c r="D11" s="38"/>
      <c r="E11" s="38"/>
      <c r="F11" s="38"/>
      <c r="G11" s="38"/>
      <c r="H11" s="38"/>
      <c r="I11" s="38" t="s">
        <v>471</v>
      </c>
      <c r="J11" s="169">
        <v>700</v>
      </c>
      <c r="K11" s="169">
        <v>660</v>
      </c>
      <c r="L11" s="169" t="s">
        <v>454</v>
      </c>
      <c r="M11" s="169" t="s">
        <v>474</v>
      </c>
      <c r="N11" s="170"/>
      <c r="O11" s="38"/>
      <c r="P11" s="38"/>
      <c r="Q11" s="169"/>
      <c r="R11" s="39"/>
      <c r="S11" s="39"/>
      <c r="T11" s="39"/>
      <c r="U11" s="39"/>
      <c r="V11" s="39"/>
      <c r="W11" s="39"/>
      <c r="X11" s="39"/>
      <c r="Y11" s="129"/>
      <c r="AA11" s="101" t="s">
        <v>333</v>
      </c>
      <c r="AB11" s="20" t="s">
        <v>341</v>
      </c>
      <c r="AC11" s="20" t="s">
        <v>280</v>
      </c>
      <c r="AD11" s="21"/>
      <c r="AE11" s="102" t="s">
        <v>467</v>
      </c>
      <c r="AF11" s="12" t="s">
        <v>338</v>
      </c>
    </row>
    <row r="12" spans="1:32" s="12" customFormat="1" ht="22.5" customHeight="1" x14ac:dyDescent="0.3">
      <c r="A12" s="168">
        <v>4</v>
      </c>
      <c r="B12" s="38" t="s">
        <v>5</v>
      </c>
      <c r="C12" s="38" t="s">
        <v>355</v>
      </c>
      <c r="D12" s="38" t="s">
        <v>45</v>
      </c>
      <c r="E12" s="38" t="s">
        <v>266</v>
      </c>
      <c r="F12" s="38" t="s">
        <v>47</v>
      </c>
      <c r="G12" s="38" t="s">
        <v>48</v>
      </c>
      <c r="H12" s="38" t="s">
        <v>334</v>
      </c>
      <c r="I12" s="38" t="s">
        <v>50</v>
      </c>
      <c r="J12" s="169">
        <v>3200</v>
      </c>
      <c r="K12" s="169">
        <v>1650</v>
      </c>
      <c r="L12" s="169"/>
      <c r="M12" s="169"/>
      <c r="N12" s="170">
        <v>14500</v>
      </c>
      <c r="O12" s="38" t="s">
        <v>354</v>
      </c>
      <c r="P12" s="38">
        <v>1.5</v>
      </c>
      <c r="Q12" s="169">
        <v>900</v>
      </c>
      <c r="R12" s="39">
        <f>N12*P12*Q12</f>
        <v>19575000</v>
      </c>
      <c r="S12" s="39">
        <f t="shared" si="0"/>
        <v>9787500</v>
      </c>
      <c r="T12" s="39">
        <f t="shared" si="1"/>
        <v>9787500</v>
      </c>
      <c r="U12" s="39" t="s">
        <v>353</v>
      </c>
      <c r="V12" s="39"/>
      <c r="W12" s="39" t="s">
        <v>455</v>
      </c>
      <c r="X12" s="39" t="s">
        <v>483</v>
      </c>
      <c r="Y12" s="129" t="s">
        <v>49</v>
      </c>
      <c r="AA12" s="101" t="s">
        <v>333</v>
      </c>
      <c r="AB12" s="20" t="s">
        <v>339</v>
      </c>
      <c r="AC12" s="20" t="s">
        <v>280</v>
      </c>
      <c r="AD12" s="21"/>
      <c r="AE12" s="102" t="s">
        <v>467</v>
      </c>
      <c r="AF12" s="12" t="s">
        <v>338</v>
      </c>
    </row>
    <row r="13" spans="1:32" s="12" customFormat="1" ht="22.5" customHeight="1" x14ac:dyDescent="0.3">
      <c r="A13" s="168">
        <v>5</v>
      </c>
      <c r="B13" s="38" t="s">
        <v>5</v>
      </c>
      <c r="C13" s="38" t="s">
        <v>349</v>
      </c>
      <c r="D13" s="38" t="s">
        <v>45</v>
      </c>
      <c r="E13" s="38" t="s">
        <v>266</v>
      </c>
      <c r="F13" s="38" t="s">
        <v>47</v>
      </c>
      <c r="G13" s="38" t="s">
        <v>48</v>
      </c>
      <c r="H13" s="38" t="s">
        <v>348</v>
      </c>
      <c r="I13" s="38" t="s">
        <v>50</v>
      </c>
      <c r="J13" s="169">
        <v>1500</v>
      </c>
      <c r="K13" s="169"/>
      <c r="L13" s="169" t="s">
        <v>455</v>
      </c>
      <c r="M13" s="169"/>
      <c r="N13" s="170">
        <v>2000</v>
      </c>
      <c r="O13" s="38" t="s">
        <v>347</v>
      </c>
      <c r="P13" s="38"/>
      <c r="Q13" s="169">
        <v>2000</v>
      </c>
      <c r="R13" s="39">
        <f>N13*Q13</f>
        <v>4000000</v>
      </c>
      <c r="S13" s="39">
        <f t="shared" si="0"/>
        <v>2000000</v>
      </c>
      <c r="T13" s="39">
        <f t="shared" si="1"/>
        <v>2000000</v>
      </c>
      <c r="U13" s="39"/>
      <c r="V13" s="39"/>
      <c r="W13" s="39" t="s">
        <v>455</v>
      </c>
      <c r="X13" s="39" t="s">
        <v>483</v>
      </c>
      <c r="Y13" s="129" t="s">
        <v>49</v>
      </c>
      <c r="AA13" s="101" t="s">
        <v>333</v>
      </c>
      <c r="AB13" s="20" t="s">
        <v>336</v>
      </c>
      <c r="AC13" s="20" t="s">
        <v>18</v>
      </c>
      <c r="AD13" s="21" t="s">
        <v>259</v>
      </c>
      <c r="AE13" s="102" t="s">
        <v>258</v>
      </c>
      <c r="AF13" s="12" t="s">
        <v>331</v>
      </c>
    </row>
    <row r="14" spans="1:32" s="12" customFormat="1" ht="22.5" customHeight="1" x14ac:dyDescent="0.3">
      <c r="A14" s="168">
        <v>6</v>
      </c>
      <c r="B14" s="38" t="s">
        <v>5</v>
      </c>
      <c r="C14" s="38" t="s">
        <v>342</v>
      </c>
      <c r="D14" s="38" t="s">
        <v>45</v>
      </c>
      <c r="E14" s="38" t="s">
        <v>266</v>
      </c>
      <c r="F14" s="38" t="s">
        <v>47</v>
      </c>
      <c r="G14" s="38" t="s">
        <v>48</v>
      </c>
      <c r="H14" s="38" t="s">
        <v>334</v>
      </c>
      <c r="I14" s="38" t="s">
        <v>50</v>
      </c>
      <c r="J14" s="169">
        <v>1000</v>
      </c>
      <c r="K14" s="169"/>
      <c r="L14" s="169" t="s">
        <v>455</v>
      </c>
      <c r="M14" s="169"/>
      <c r="N14" s="170">
        <v>800</v>
      </c>
      <c r="O14" s="38" t="s">
        <v>265</v>
      </c>
      <c r="P14" s="38"/>
      <c r="Q14" s="169"/>
      <c r="R14" s="39"/>
      <c r="S14" s="39"/>
      <c r="T14" s="39"/>
      <c r="U14" s="39"/>
      <c r="V14" s="39" t="s">
        <v>460</v>
      </c>
      <c r="W14" s="39" t="s">
        <v>455</v>
      </c>
      <c r="X14" s="39" t="s">
        <v>483</v>
      </c>
      <c r="Y14" s="132" t="s">
        <v>462</v>
      </c>
      <c r="AA14" s="101" t="s">
        <v>333</v>
      </c>
      <c r="AB14" s="20" t="s">
        <v>480</v>
      </c>
      <c r="AC14" s="20" t="s">
        <v>18</v>
      </c>
      <c r="AD14" s="21">
        <v>2300000</v>
      </c>
      <c r="AE14" s="102" t="s">
        <v>258</v>
      </c>
      <c r="AF14" s="12" t="s">
        <v>331</v>
      </c>
    </row>
    <row r="15" spans="1:32" s="12" customFormat="1" ht="22.5" customHeight="1" x14ac:dyDescent="0.3">
      <c r="A15" s="168">
        <v>7</v>
      </c>
      <c r="B15" s="38" t="s">
        <v>5</v>
      </c>
      <c r="C15" s="38" t="s">
        <v>340</v>
      </c>
      <c r="D15" s="38" t="s">
        <v>45</v>
      </c>
      <c r="E15" s="38" t="s">
        <v>266</v>
      </c>
      <c r="F15" s="38" t="s">
        <v>47</v>
      </c>
      <c r="G15" s="38" t="s">
        <v>48</v>
      </c>
      <c r="H15" s="38" t="s">
        <v>334</v>
      </c>
      <c r="I15" s="38" t="s">
        <v>50</v>
      </c>
      <c r="J15" s="169">
        <v>1000</v>
      </c>
      <c r="K15" s="169"/>
      <c r="L15" s="169" t="s">
        <v>455</v>
      </c>
      <c r="M15" s="169"/>
      <c r="N15" s="170">
        <v>350</v>
      </c>
      <c r="O15" s="38" t="s">
        <v>265</v>
      </c>
      <c r="P15" s="38"/>
      <c r="Q15" s="169"/>
      <c r="R15" s="39"/>
      <c r="S15" s="39"/>
      <c r="T15" s="39"/>
      <c r="U15" s="39"/>
      <c r="V15" s="39" t="s">
        <v>461</v>
      </c>
      <c r="W15" s="39" t="s">
        <v>455</v>
      </c>
      <c r="X15" s="39" t="s">
        <v>483</v>
      </c>
      <c r="Y15" s="132" t="s">
        <v>462</v>
      </c>
      <c r="AA15" s="101" t="s">
        <v>333</v>
      </c>
      <c r="AB15" s="20" t="s">
        <v>332</v>
      </c>
      <c r="AC15" s="20" t="s">
        <v>18</v>
      </c>
      <c r="AD15" s="21" t="s">
        <v>259</v>
      </c>
      <c r="AE15" s="102" t="s">
        <v>258</v>
      </c>
      <c r="AF15" s="174"/>
    </row>
    <row r="16" spans="1:32" s="12" customFormat="1" ht="22.5" customHeight="1" x14ac:dyDescent="0.3">
      <c r="A16" s="168">
        <v>8</v>
      </c>
      <c r="B16" s="38" t="s">
        <v>5</v>
      </c>
      <c r="C16" s="38" t="s">
        <v>464</v>
      </c>
      <c r="D16" s="38" t="s">
        <v>45</v>
      </c>
      <c r="E16" s="38" t="s">
        <v>266</v>
      </c>
      <c r="F16" s="38" t="s">
        <v>47</v>
      </c>
      <c r="G16" s="38" t="s">
        <v>48</v>
      </c>
      <c r="H16" s="38" t="s">
        <v>334</v>
      </c>
      <c r="I16" s="38" t="s">
        <v>50</v>
      </c>
      <c r="J16" s="169">
        <v>800</v>
      </c>
      <c r="K16" s="169"/>
      <c r="L16" s="169"/>
      <c r="M16" s="169"/>
      <c r="N16" s="170">
        <v>1</v>
      </c>
      <c r="O16" s="38" t="s">
        <v>4</v>
      </c>
      <c r="P16" s="38"/>
      <c r="Q16" s="169">
        <v>2300000</v>
      </c>
      <c r="R16" s="39">
        <f t="shared" ref="R16:R24" si="2">N16*Q16</f>
        <v>2300000</v>
      </c>
      <c r="S16" s="39">
        <f t="shared" si="0"/>
        <v>1150000</v>
      </c>
      <c r="T16" s="39">
        <f t="shared" si="1"/>
        <v>1150000</v>
      </c>
      <c r="U16" s="39"/>
      <c r="V16" s="39"/>
      <c r="W16" s="39" t="s">
        <v>455</v>
      </c>
      <c r="X16" s="39" t="s">
        <v>483</v>
      </c>
      <c r="Y16" s="129" t="s">
        <v>463</v>
      </c>
      <c r="AA16" s="101" t="s">
        <v>24</v>
      </c>
      <c r="AB16" s="20" t="s">
        <v>329</v>
      </c>
      <c r="AC16" s="20" t="s">
        <v>310</v>
      </c>
      <c r="AD16" s="21">
        <v>4000000</v>
      </c>
      <c r="AE16" s="102" t="s">
        <v>258</v>
      </c>
      <c r="AF16" s="174" t="s">
        <v>469</v>
      </c>
    </row>
    <row r="17" spans="1:33" s="12" customFormat="1" ht="22.5" customHeight="1" x14ac:dyDescent="0.3">
      <c r="A17" s="168">
        <v>9</v>
      </c>
      <c r="B17" s="38" t="s">
        <v>5</v>
      </c>
      <c r="C17" s="38" t="s">
        <v>337</v>
      </c>
      <c r="D17" s="38" t="s">
        <v>45</v>
      </c>
      <c r="E17" s="38" t="s">
        <v>266</v>
      </c>
      <c r="F17" s="38" t="s">
        <v>47</v>
      </c>
      <c r="G17" s="38" t="s">
        <v>48</v>
      </c>
      <c r="H17" s="38" t="s">
        <v>334</v>
      </c>
      <c r="I17" s="38" t="s">
        <v>50</v>
      </c>
      <c r="J17" s="169">
        <v>800</v>
      </c>
      <c r="K17" s="169"/>
      <c r="L17" s="169" t="s">
        <v>455</v>
      </c>
      <c r="M17" s="169"/>
      <c r="N17" s="170">
        <v>1</v>
      </c>
      <c r="O17" s="38" t="s">
        <v>4</v>
      </c>
      <c r="P17" s="38"/>
      <c r="Q17" s="169"/>
      <c r="R17" s="39">
        <f t="shared" si="2"/>
        <v>0</v>
      </c>
      <c r="S17" s="39">
        <f t="shared" ref="S17" si="3">R17/2</f>
        <v>0</v>
      </c>
      <c r="T17" s="39">
        <f t="shared" ref="T17" si="4">R17/2</f>
        <v>0</v>
      </c>
      <c r="U17" s="39"/>
      <c r="V17" s="39"/>
      <c r="W17" s="39" t="s">
        <v>455</v>
      </c>
      <c r="X17" s="39" t="s">
        <v>483</v>
      </c>
      <c r="Y17" s="132" t="s">
        <v>421</v>
      </c>
      <c r="AA17" s="101" t="s">
        <v>24</v>
      </c>
      <c r="AB17" s="20" t="s">
        <v>327</v>
      </c>
      <c r="AC17" s="20" t="s">
        <v>310</v>
      </c>
      <c r="AD17" s="310">
        <v>4000000</v>
      </c>
      <c r="AE17" s="102" t="s">
        <v>258</v>
      </c>
      <c r="AF17" s="174" t="s">
        <v>469</v>
      </c>
    </row>
    <row r="18" spans="1:33" s="12" customFormat="1" ht="22.5" customHeight="1" x14ac:dyDescent="0.3">
      <c r="A18" s="168">
        <v>10</v>
      </c>
      <c r="B18" s="38" t="s">
        <v>5</v>
      </c>
      <c r="C18" s="38" t="s">
        <v>335</v>
      </c>
      <c r="D18" s="38" t="s">
        <v>45</v>
      </c>
      <c r="E18" s="38" t="s">
        <v>266</v>
      </c>
      <c r="F18" s="38" t="s">
        <v>47</v>
      </c>
      <c r="G18" s="38" t="s">
        <v>48</v>
      </c>
      <c r="H18" s="38" t="s">
        <v>334</v>
      </c>
      <c r="I18" s="38" t="s">
        <v>50</v>
      </c>
      <c r="J18" s="169">
        <v>3200</v>
      </c>
      <c r="K18" s="169"/>
      <c r="L18" s="169"/>
      <c r="M18" s="169"/>
      <c r="N18" s="170">
        <v>1</v>
      </c>
      <c r="O18" s="38" t="s">
        <v>4</v>
      </c>
      <c r="P18" s="38"/>
      <c r="Q18" s="169"/>
      <c r="R18" s="39">
        <f t="shared" si="2"/>
        <v>0</v>
      </c>
      <c r="S18" s="39">
        <f>R18/2</f>
        <v>0</v>
      </c>
      <c r="T18" s="39">
        <f t="shared" ref="T18:T25" si="5">R18/2</f>
        <v>0</v>
      </c>
      <c r="U18" s="39"/>
      <c r="V18" s="39"/>
      <c r="W18" s="39" t="s">
        <v>455</v>
      </c>
      <c r="X18" s="39" t="s">
        <v>483</v>
      </c>
      <c r="Y18" s="132" t="s">
        <v>421</v>
      </c>
      <c r="Z18" s="175"/>
      <c r="AA18" s="101" t="s">
        <v>24</v>
      </c>
      <c r="AB18" s="20" t="s">
        <v>323</v>
      </c>
      <c r="AC18" s="20" t="s">
        <v>322</v>
      </c>
      <c r="AD18" s="310">
        <v>6600000</v>
      </c>
      <c r="AE18" s="102"/>
    </row>
    <row r="19" spans="1:33" s="12" customFormat="1" ht="22.5" customHeight="1" x14ac:dyDescent="0.3">
      <c r="A19" s="168">
        <v>11</v>
      </c>
      <c r="B19" s="38" t="s">
        <v>5</v>
      </c>
      <c r="C19" s="38" t="s">
        <v>330</v>
      </c>
      <c r="D19" s="38" t="s">
        <v>45</v>
      </c>
      <c r="E19" s="38" t="s">
        <v>266</v>
      </c>
      <c r="F19" s="38" t="s">
        <v>47</v>
      </c>
      <c r="G19" s="38" t="s">
        <v>48</v>
      </c>
      <c r="H19" s="38" t="s">
        <v>308</v>
      </c>
      <c r="I19" s="38" t="s">
        <v>50</v>
      </c>
      <c r="J19" s="169">
        <v>3200</v>
      </c>
      <c r="K19" s="169"/>
      <c r="L19" s="169" t="s">
        <v>455</v>
      </c>
      <c r="M19" s="169"/>
      <c r="N19" s="170">
        <v>1</v>
      </c>
      <c r="O19" s="38" t="s">
        <v>312</v>
      </c>
      <c r="P19" s="38"/>
      <c r="Q19" s="169">
        <v>4000000</v>
      </c>
      <c r="R19" s="39">
        <f t="shared" si="2"/>
        <v>4000000</v>
      </c>
      <c r="S19" s="39">
        <f t="shared" ref="S19:S25" si="6">R19/2</f>
        <v>2000000</v>
      </c>
      <c r="T19" s="39">
        <f t="shared" si="5"/>
        <v>2000000</v>
      </c>
      <c r="U19" s="39"/>
      <c r="V19" s="39"/>
      <c r="W19" s="39" t="s">
        <v>455</v>
      </c>
      <c r="X19" s="39" t="s">
        <v>483</v>
      </c>
      <c r="Y19" s="132" t="s">
        <v>421</v>
      </c>
      <c r="AA19" s="101" t="s">
        <v>319</v>
      </c>
      <c r="AB19" s="20" t="s">
        <v>318</v>
      </c>
      <c r="AC19" s="20" t="s">
        <v>280</v>
      </c>
      <c r="AD19" s="310">
        <v>11500</v>
      </c>
      <c r="AE19" s="102" t="s">
        <v>258</v>
      </c>
      <c r="AF19" s="174" t="s">
        <v>481</v>
      </c>
    </row>
    <row r="20" spans="1:33" s="12" customFormat="1" ht="22.5" customHeight="1" x14ac:dyDescent="0.3">
      <c r="A20" s="168">
        <v>12</v>
      </c>
      <c r="B20" s="38" t="s">
        <v>5</v>
      </c>
      <c r="C20" s="38" t="s">
        <v>328</v>
      </c>
      <c r="D20" s="38" t="s">
        <v>45</v>
      </c>
      <c r="E20" s="38" t="s">
        <v>266</v>
      </c>
      <c r="F20" s="38" t="s">
        <v>47</v>
      </c>
      <c r="G20" s="38" t="s">
        <v>48</v>
      </c>
      <c r="H20" s="38" t="s">
        <v>156</v>
      </c>
      <c r="I20" s="38" t="s">
        <v>50</v>
      </c>
      <c r="J20" s="169">
        <v>3200</v>
      </c>
      <c r="K20" s="169"/>
      <c r="L20" s="169" t="s">
        <v>455</v>
      </c>
      <c r="M20" s="169"/>
      <c r="N20" s="170">
        <v>1</v>
      </c>
      <c r="O20" s="38" t="s">
        <v>312</v>
      </c>
      <c r="P20" s="38"/>
      <c r="Q20" s="169">
        <v>4000000</v>
      </c>
      <c r="R20" s="39">
        <f t="shared" si="2"/>
        <v>4000000</v>
      </c>
      <c r="S20" s="39">
        <f t="shared" si="6"/>
        <v>2000000</v>
      </c>
      <c r="T20" s="39">
        <f t="shared" si="5"/>
        <v>2000000</v>
      </c>
      <c r="U20" s="39"/>
      <c r="V20" s="39"/>
      <c r="W20" s="39" t="s">
        <v>455</v>
      </c>
      <c r="X20" s="39" t="s">
        <v>483</v>
      </c>
      <c r="Y20" s="132" t="s">
        <v>421</v>
      </c>
      <c r="AA20" s="101" t="s">
        <v>24</v>
      </c>
      <c r="AB20" s="20" t="s">
        <v>316</v>
      </c>
      <c r="AC20" s="20" t="s">
        <v>310</v>
      </c>
      <c r="AD20" s="21">
        <v>3400000</v>
      </c>
      <c r="AE20" s="102" t="s">
        <v>258</v>
      </c>
      <c r="AF20" s="174" t="s">
        <v>469</v>
      </c>
    </row>
    <row r="21" spans="1:33" s="12" customFormat="1" ht="22.5" customHeight="1" x14ac:dyDescent="0.3">
      <c r="A21" s="168">
        <v>13</v>
      </c>
      <c r="B21" s="38" t="s">
        <v>5</v>
      </c>
      <c r="C21" s="38" t="s">
        <v>325</v>
      </c>
      <c r="D21" s="38" t="s">
        <v>45</v>
      </c>
      <c r="E21" s="38" t="s">
        <v>266</v>
      </c>
      <c r="F21" s="38" t="s">
        <v>47</v>
      </c>
      <c r="G21" s="38" t="s">
        <v>48</v>
      </c>
      <c r="H21" s="38" t="s">
        <v>156</v>
      </c>
      <c r="I21" s="38" t="s">
        <v>50</v>
      </c>
      <c r="J21" s="169">
        <v>3200</v>
      </c>
      <c r="K21" s="169"/>
      <c r="L21" s="169" t="s">
        <v>455</v>
      </c>
      <c r="M21" s="169"/>
      <c r="N21" s="170">
        <v>1</v>
      </c>
      <c r="O21" s="38" t="s">
        <v>324</v>
      </c>
      <c r="P21" s="38"/>
      <c r="Q21" s="169">
        <v>6600000</v>
      </c>
      <c r="R21" s="39">
        <f t="shared" si="2"/>
        <v>6600000</v>
      </c>
      <c r="S21" s="39">
        <f t="shared" si="6"/>
        <v>3300000</v>
      </c>
      <c r="T21" s="39">
        <f t="shared" si="5"/>
        <v>3300000</v>
      </c>
      <c r="U21" s="39"/>
      <c r="V21" s="39"/>
      <c r="W21" s="39" t="s">
        <v>455</v>
      </c>
      <c r="X21" s="39" t="s">
        <v>483</v>
      </c>
      <c r="Y21" s="129" t="s">
        <v>49</v>
      </c>
      <c r="AA21" s="101" t="s">
        <v>24</v>
      </c>
      <c r="AB21" s="20" t="s">
        <v>314</v>
      </c>
      <c r="AC21" s="20" t="s">
        <v>310</v>
      </c>
      <c r="AD21" s="21">
        <v>14800000</v>
      </c>
      <c r="AE21" s="102" t="s">
        <v>258</v>
      </c>
      <c r="AF21" s="174" t="s">
        <v>469</v>
      </c>
    </row>
    <row r="22" spans="1:33" s="12" customFormat="1" ht="22.5" customHeight="1" x14ac:dyDescent="0.3">
      <c r="A22" s="168">
        <v>14</v>
      </c>
      <c r="B22" s="38" t="s">
        <v>5</v>
      </c>
      <c r="C22" s="38" t="s">
        <v>321</v>
      </c>
      <c r="D22" s="38" t="s">
        <v>45</v>
      </c>
      <c r="E22" s="38" t="s">
        <v>266</v>
      </c>
      <c r="F22" s="38" t="s">
        <v>47</v>
      </c>
      <c r="G22" s="38" t="s">
        <v>48</v>
      </c>
      <c r="H22" s="38" t="s">
        <v>320</v>
      </c>
      <c r="I22" s="38" t="s">
        <v>50</v>
      </c>
      <c r="J22" s="169">
        <v>3200</v>
      </c>
      <c r="K22" s="169"/>
      <c r="L22" s="169" t="s">
        <v>455</v>
      </c>
      <c r="M22" s="169"/>
      <c r="N22" s="170">
        <v>330</v>
      </c>
      <c r="O22" s="38" t="s">
        <v>265</v>
      </c>
      <c r="P22" s="38"/>
      <c r="Q22" s="169">
        <v>11500</v>
      </c>
      <c r="R22" s="39">
        <f t="shared" si="2"/>
        <v>3795000</v>
      </c>
      <c r="S22" s="39">
        <f t="shared" si="6"/>
        <v>1897500</v>
      </c>
      <c r="T22" s="39">
        <f t="shared" si="5"/>
        <v>1897500</v>
      </c>
      <c r="U22" s="39"/>
      <c r="V22" s="39"/>
      <c r="W22" s="39" t="s">
        <v>455</v>
      </c>
      <c r="X22" s="39" t="s">
        <v>483</v>
      </c>
      <c r="Y22" s="132" t="s">
        <v>421</v>
      </c>
      <c r="Z22" s="174"/>
      <c r="AA22" s="101" t="s">
        <v>24</v>
      </c>
      <c r="AB22" s="20" t="s">
        <v>311</v>
      </c>
      <c r="AC22" s="20" t="s">
        <v>310</v>
      </c>
      <c r="AD22" s="21"/>
      <c r="AE22" s="102" t="s">
        <v>258</v>
      </c>
      <c r="AF22" s="174" t="s">
        <v>326</v>
      </c>
    </row>
    <row r="23" spans="1:33" s="12" customFormat="1" ht="22.5" customHeight="1" x14ac:dyDescent="0.3">
      <c r="A23" s="168">
        <v>15</v>
      </c>
      <c r="B23" s="38" t="s">
        <v>5</v>
      </c>
      <c r="C23" s="38" t="s">
        <v>317</v>
      </c>
      <c r="D23" s="38" t="s">
        <v>45</v>
      </c>
      <c r="E23" s="38" t="s">
        <v>266</v>
      </c>
      <c r="F23" s="38" t="s">
        <v>47</v>
      </c>
      <c r="G23" s="38" t="s">
        <v>48</v>
      </c>
      <c r="H23" s="38" t="s">
        <v>156</v>
      </c>
      <c r="I23" s="38" t="s">
        <v>50</v>
      </c>
      <c r="J23" s="169">
        <v>3200</v>
      </c>
      <c r="K23" s="169"/>
      <c r="L23" s="169" t="s">
        <v>455</v>
      </c>
      <c r="M23" s="169"/>
      <c r="N23" s="170">
        <v>1</v>
      </c>
      <c r="O23" s="38" t="s">
        <v>312</v>
      </c>
      <c r="P23" s="38"/>
      <c r="Q23" s="169">
        <v>3400000</v>
      </c>
      <c r="R23" s="39">
        <f t="shared" si="2"/>
        <v>3400000</v>
      </c>
      <c r="S23" s="39">
        <f t="shared" si="6"/>
        <v>1700000</v>
      </c>
      <c r="T23" s="39">
        <f t="shared" si="5"/>
        <v>1700000</v>
      </c>
      <c r="U23" s="39"/>
      <c r="V23" s="39"/>
      <c r="W23" s="39" t="s">
        <v>455</v>
      </c>
      <c r="X23" s="39" t="s">
        <v>483</v>
      </c>
      <c r="Y23" s="132" t="s">
        <v>421</v>
      </c>
      <c r="Z23" s="174"/>
      <c r="AA23" s="101" t="s">
        <v>24</v>
      </c>
      <c r="AB23" s="20" t="s">
        <v>305</v>
      </c>
      <c r="AC23" s="20" t="s">
        <v>304</v>
      </c>
      <c r="AD23" s="21">
        <v>15000000</v>
      </c>
      <c r="AE23" s="102" t="s">
        <v>422</v>
      </c>
      <c r="AF23" s="174"/>
    </row>
    <row r="24" spans="1:33" s="12" customFormat="1" ht="22.5" customHeight="1" x14ac:dyDescent="0.3">
      <c r="A24" s="168">
        <v>16</v>
      </c>
      <c r="B24" s="38" t="s">
        <v>5</v>
      </c>
      <c r="C24" s="38" t="s">
        <v>315</v>
      </c>
      <c r="D24" s="38" t="s">
        <v>45</v>
      </c>
      <c r="E24" s="38" t="s">
        <v>266</v>
      </c>
      <c r="F24" s="38" t="s">
        <v>47</v>
      </c>
      <c r="G24" s="38" t="s">
        <v>48</v>
      </c>
      <c r="H24" s="38" t="s">
        <v>156</v>
      </c>
      <c r="I24" s="38" t="s">
        <v>50</v>
      </c>
      <c r="J24" s="169">
        <v>3200</v>
      </c>
      <c r="K24" s="169"/>
      <c r="L24" s="169" t="s">
        <v>455</v>
      </c>
      <c r="M24" s="169"/>
      <c r="N24" s="170">
        <v>1</v>
      </c>
      <c r="O24" s="38" t="s">
        <v>312</v>
      </c>
      <c r="P24" s="38"/>
      <c r="Q24" s="169">
        <v>14800000</v>
      </c>
      <c r="R24" s="39">
        <f t="shared" si="2"/>
        <v>14800000</v>
      </c>
      <c r="S24" s="39">
        <f t="shared" si="6"/>
        <v>7400000</v>
      </c>
      <c r="T24" s="39">
        <f t="shared" si="5"/>
        <v>7400000</v>
      </c>
      <c r="U24" s="39"/>
      <c r="V24" s="39"/>
      <c r="W24" s="39" t="s">
        <v>455</v>
      </c>
      <c r="X24" s="39" t="s">
        <v>483</v>
      </c>
      <c r="Y24" s="132" t="s">
        <v>421</v>
      </c>
      <c r="Z24" s="174"/>
      <c r="AA24" s="294" t="s">
        <v>303</v>
      </c>
      <c r="AB24" s="295"/>
      <c r="AC24" s="295"/>
      <c r="AD24" s="295"/>
      <c r="AE24" s="296"/>
      <c r="AF24" s="174"/>
    </row>
    <row r="25" spans="1:33" s="12" customFormat="1" ht="22.5" customHeight="1" x14ac:dyDescent="0.3">
      <c r="A25" s="168">
        <v>17</v>
      </c>
      <c r="B25" s="38" t="s">
        <v>5</v>
      </c>
      <c r="C25" s="38" t="s">
        <v>313</v>
      </c>
      <c r="D25" s="38" t="s">
        <v>45</v>
      </c>
      <c r="E25" s="38" t="s">
        <v>266</v>
      </c>
      <c r="F25" s="38" t="s">
        <v>47</v>
      </c>
      <c r="G25" s="38" t="s">
        <v>48</v>
      </c>
      <c r="H25" s="38" t="s">
        <v>156</v>
      </c>
      <c r="I25" s="38" t="s">
        <v>50</v>
      </c>
      <c r="J25" s="169">
        <v>3200</v>
      </c>
      <c r="K25" s="169"/>
      <c r="L25" s="169" t="s">
        <v>455</v>
      </c>
      <c r="M25" s="169"/>
      <c r="N25" s="170"/>
      <c r="O25" s="38" t="s">
        <v>312</v>
      </c>
      <c r="P25" s="38"/>
      <c r="Q25" s="169"/>
      <c r="R25" s="39">
        <f>N25*Q25*2</f>
        <v>0</v>
      </c>
      <c r="S25" s="39">
        <f t="shared" si="6"/>
        <v>0</v>
      </c>
      <c r="T25" s="39">
        <f t="shared" si="5"/>
        <v>0</v>
      </c>
      <c r="U25" s="39"/>
      <c r="V25" s="39"/>
      <c r="W25" s="39" t="s">
        <v>455</v>
      </c>
      <c r="X25" s="39" t="s">
        <v>483</v>
      </c>
      <c r="Y25" s="132" t="s">
        <v>421</v>
      </c>
      <c r="AA25" s="294"/>
      <c r="AB25" s="295"/>
      <c r="AC25" s="295"/>
      <c r="AD25" s="295"/>
      <c r="AE25" s="296"/>
      <c r="AF25" s="174"/>
    </row>
    <row r="26" spans="1:33" s="12" customFormat="1" ht="22.5" customHeight="1" thickBot="1" x14ac:dyDescent="0.35">
      <c r="A26" s="177">
        <v>18</v>
      </c>
      <c r="B26" s="171" t="s">
        <v>5</v>
      </c>
      <c r="C26" s="171" t="s">
        <v>309</v>
      </c>
      <c r="D26" s="171" t="s">
        <v>45</v>
      </c>
      <c r="E26" s="171" t="s">
        <v>266</v>
      </c>
      <c r="F26" s="171" t="s">
        <v>47</v>
      </c>
      <c r="G26" s="171" t="s">
        <v>48</v>
      </c>
      <c r="H26" s="171" t="s">
        <v>308</v>
      </c>
      <c r="I26" s="171" t="s">
        <v>50</v>
      </c>
      <c r="J26" s="172">
        <v>3200</v>
      </c>
      <c r="K26" s="172"/>
      <c r="L26" s="172" t="s">
        <v>455</v>
      </c>
      <c r="M26" s="172"/>
      <c r="N26" s="178">
        <v>1</v>
      </c>
      <c r="O26" s="171" t="s">
        <v>307</v>
      </c>
      <c r="P26" s="171"/>
      <c r="Q26" s="172">
        <v>15000000</v>
      </c>
      <c r="R26" s="139">
        <f>N26*Q26</f>
        <v>15000000</v>
      </c>
      <c r="S26" s="139">
        <f t="shared" ref="S26" si="7">R26/2</f>
        <v>7500000</v>
      </c>
      <c r="T26" s="139">
        <f t="shared" ref="T26" si="8">R26/2</f>
        <v>7500000</v>
      </c>
      <c r="U26" s="139"/>
      <c r="V26" s="139"/>
      <c r="W26" s="139" t="s">
        <v>454</v>
      </c>
      <c r="X26" s="139" t="s">
        <v>483</v>
      </c>
      <c r="Y26" s="173" t="s">
        <v>479</v>
      </c>
      <c r="AA26" s="294"/>
      <c r="AB26" s="295"/>
      <c r="AC26" s="295"/>
      <c r="AD26" s="295"/>
      <c r="AE26" s="296"/>
      <c r="AF26" s="174"/>
    </row>
    <row r="27" spans="1:33" s="12" customFormat="1" ht="22.5" customHeight="1" thickBot="1" x14ac:dyDescent="0.35">
      <c r="A27" s="4"/>
      <c r="J27" s="33"/>
      <c r="K27" s="33"/>
      <c r="L27" s="33"/>
      <c r="M27" s="33"/>
      <c r="Q27" s="141"/>
      <c r="R27" s="15"/>
      <c r="S27" s="15"/>
      <c r="T27" s="15"/>
      <c r="U27" s="15"/>
      <c r="V27" s="15"/>
      <c r="W27" s="15"/>
      <c r="X27" s="15"/>
      <c r="Y27" s="4"/>
      <c r="Z27" s="4"/>
      <c r="AA27" s="297"/>
      <c r="AB27" s="298"/>
      <c r="AC27" s="298"/>
      <c r="AD27" s="298"/>
      <c r="AE27" s="299"/>
      <c r="AF27" s="4"/>
    </row>
    <row r="28" spans="1:33" s="4" customFormat="1" ht="22.5" customHeight="1" x14ac:dyDescent="0.3">
      <c r="B28" s="12"/>
      <c r="C28" s="12"/>
      <c r="D28" s="12"/>
      <c r="E28" s="12"/>
      <c r="F28" s="12"/>
      <c r="G28" s="12"/>
      <c r="H28" s="12"/>
      <c r="I28" s="12"/>
      <c r="J28" s="33"/>
      <c r="K28" s="33"/>
      <c r="L28" s="33"/>
      <c r="M28" s="33"/>
      <c r="N28" s="12"/>
      <c r="O28" s="12"/>
      <c r="P28" s="12"/>
      <c r="Q28" s="141"/>
      <c r="R28" s="15"/>
      <c r="S28" s="15"/>
      <c r="T28" s="15"/>
      <c r="U28" s="15"/>
      <c r="V28" s="15"/>
      <c r="W28" s="15"/>
      <c r="X28" s="15"/>
    </row>
    <row r="29" spans="1:33" s="10" customFormat="1" ht="22.5" customHeight="1" x14ac:dyDescent="0.3">
      <c r="A29" s="10" t="s">
        <v>263</v>
      </c>
      <c r="B29" s="13"/>
      <c r="C29" s="13"/>
      <c r="D29" s="13"/>
      <c r="E29" s="13"/>
      <c r="F29" s="13"/>
      <c r="G29" s="13"/>
      <c r="H29" s="13"/>
      <c r="I29" s="13"/>
      <c r="J29" s="32"/>
      <c r="K29" s="32"/>
      <c r="L29" s="32"/>
      <c r="M29" s="32"/>
      <c r="N29" s="13"/>
      <c r="O29" s="13"/>
      <c r="P29" s="13"/>
      <c r="Q29" s="142"/>
      <c r="R29" s="16"/>
      <c r="S29" s="16"/>
      <c r="T29" s="16"/>
      <c r="U29" s="16"/>
      <c r="V29" s="16"/>
      <c r="W29" s="16"/>
      <c r="X29" s="16"/>
      <c r="Z29" s="4"/>
      <c r="AA29" s="4"/>
      <c r="AB29" s="4"/>
      <c r="AC29" s="4"/>
      <c r="AD29" s="4"/>
      <c r="AE29" s="4"/>
      <c r="AF29" s="4"/>
      <c r="AG29" s="4"/>
    </row>
    <row r="30" spans="1:33" s="10" customFormat="1" ht="22.5" customHeight="1" x14ac:dyDescent="0.3">
      <c r="A30" s="10" t="s">
        <v>261</v>
      </c>
      <c r="B30" s="13"/>
      <c r="C30" s="13"/>
      <c r="D30" s="13"/>
      <c r="E30" s="13"/>
      <c r="F30" s="13"/>
      <c r="G30" s="13"/>
      <c r="H30" s="13"/>
      <c r="I30" s="13"/>
      <c r="J30" s="32"/>
      <c r="K30" s="32"/>
      <c r="L30" s="32"/>
      <c r="M30" s="32"/>
      <c r="N30" s="13"/>
      <c r="O30" s="13"/>
      <c r="P30" s="13"/>
      <c r="Q30" s="142"/>
      <c r="R30" s="16"/>
      <c r="S30" s="16"/>
      <c r="T30" s="16"/>
      <c r="U30" s="16"/>
      <c r="V30" s="16"/>
      <c r="W30" s="16"/>
      <c r="X30" s="16"/>
      <c r="Z30" s="4"/>
      <c r="AA30" s="4"/>
      <c r="AB30" s="4"/>
      <c r="AC30" s="4"/>
      <c r="AD30" s="4"/>
      <c r="AE30" s="4"/>
      <c r="AF30" s="4"/>
      <c r="AG30" s="4"/>
    </row>
    <row r="31" spans="1:33" s="4" customFormat="1" ht="22.5" customHeight="1" x14ac:dyDescent="0.3">
      <c r="A31" s="10" t="s">
        <v>257</v>
      </c>
      <c r="B31" s="12"/>
      <c r="C31" s="12"/>
      <c r="D31" s="12"/>
      <c r="E31" s="12"/>
      <c r="F31" s="12"/>
      <c r="G31" s="12"/>
      <c r="H31" s="12"/>
      <c r="I31" s="12"/>
      <c r="J31" s="33"/>
      <c r="K31" s="33"/>
      <c r="L31" s="33"/>
      <c r="M31" s="33"/>
      <c r="N31" s="12"/>
      <c r="O31" s="12"/>
      <c r="P31" s="12"/>
      <c r="Q31" s="141"/>
      <c r="R31" s="15"/>
      <c r="S31" s="15"/>
      <c r="T31" s="15"/>
      <c r="U31" s="15"/>
      <c r="V31" s="15"/>
      <c r="W31" s="15"/>
      <c r="X31" s="15"/>
    </row>
    <row r="32" spans="1:33" s="4" customFormat="1" ht="22.5" customHeight="1" x14ac:dyDescent="0.3">
      <c r="A32" s="10" t="s">
        <v>302</v>
      </c>
      <c r="B32" s="12"/>
      <c r="C32" s="12"/>
      <c r="D32" s="12"/>
      <c r="E32" s="12"/>
      <c r="F32" s="12"/>
      <c r="G32" s="12"/>
      <c r="H32" s="12"/>
      <c r="I32" s="12"/>
      <c r="J32" s="33"/>
      <c r="K32" s="33"/>
      <c r="L32" s="33"/>
      <c r="M32" s="33"/>
      <c r="N32" s="12"/>
      <c r="O32" s="12"/>
      <c r="P32" s="12"/>
      <c r="Q32" s="141"/>
      <c r="R32" s="15"/>
      <c r="S32" s="15"/>
      <c r="T32" s="15"/>
      <c r="U32" s="15"/>
      <c r="V32" s="15"/>
      <c r="W32" s="15"/>
      <c r="X32" s="15"/>
    </row>
    <row r="33" spans="1:24" s="4" customFormat="1" ht="22.5" customHeight="1" x14ac:dyDescent="0.3">
      <c r="A33" s="92" t="s">
        <v>301</v>
      </c>
      <c r="B33" s="12"/>
      <c r="C33" s="12"/>
      <c r="D33" s="12"/>
      <c r="E33" s="12"/>
      <c r="F33" s="12"/>
      <c r="G33" s="12"/>
      <c r="H33" s="12"/>
      <c r="I33" s="12"/>
      <c r="J33" s="33"/>
      <c r="K33" s="33"/>
      <c r="L33" s="33"/>
      <c r="M33" s="33"/>
      <c r="N33" s="12"/>
      <c r="O33" s="12"/>
      <c r="P33" s="12"/>
      <c r="Q33" s="141"/>
      <c r="R33" s="15"/>
      <c r="S33" s="15"/>
      <c r="T33" s="15"/>
      <c r="U33" s="15"/>
      <c r="V33" s="15"/>
      <c r="W33" s="15"/>
      <c r="X33" s="15"/>
    </row>
    <row r="34" spans="1:24" s="4" customFormat="1" ht="22.5" customHeight="1" x14ac:dyDescent="0.3">
      <c r="A34" s="309" t="s">
        <v>499</v>
      </c>
      <c r="B34" s="12"/>
      <c r="C34" s="12"/>
      <c r="D34" s="12"/>
      <c r="E34" s="12"/>
      <c r="F34" s="12"/>
      <c r="G34" s="12"/>
      <c r="H34" s="12"/>
      <c r="I34" s="12"/>
      <c r="J34" s="33"/>
      <c r="K34" s="33"/>
      <c r="L34" s="33"/>
      <c r="M34" s="33"/>
      <c r="N34" s="12"/>
      <c r="O34" s="12"/>
      <c r="P34" s="12"/>
      <c r="Q34" s="141"/>
      <c r="R34" s="15"/>
      <c r="S34" s="15"/>
      <c r="T34" s="15"/>
      <c r="U34" s="15"/>
      <c r="V34" s="15"/>
      <c r="W34" s="15"/>
      <c r="X34" s="15"/>
    </row>
    <row r="35" spans="1:24" s="4" customFormat="1" ht="22.5" customHeight="1" x14ac:dyDescent="0.3">
      <c r="A35" s="88" t="s">
        <v>300</v>
      </c>
      <c r="B35" s="12"/>
      <c r="C35" s="12"/>
      <c r="D35" s="12"/>
      <c r="E35" s="12"/>
      <c r="F35" s="12"/>
      <c r="G35" s="12"/>
      <c r="H35" s="12"/>
      <c r="I35" s="12"/>
      <c r="J35" s="33"/>
      <c r="K35" s="33"/>
      <c r="L35" s="33"/>
      <c r="M35" s="33"/>
      <c r="N35" s="12"/>
      <c r="O35" s="12"/>
      <c r="P35" s="12"/>
      <c r="Q35" s="141"/>
      <c r="R35" s="15"/>
      <c r="S35" s="15"/>
      <c r="T35" s="15"/>
      <c r="U35" s="15"/>
      <c r="V35" s="15"/>
      <c r="W35" s="15"/>
      <c r="X35" s="15"/>
    </row>
    <row r="36" spans="1:24" s="4" customFormat="1" ht="22.5" customHeight="1" x14ac:dyDescent="0.3">
      <c r="A36" s="115" t="s">
        <v>500</v>
      </c>
      <c r="B36" s="12"/>
      <c r="C36" s="12"/>
      <c r="D36" s="12"/>
      <c r="E36" s="12"/>
      <c r="F36" s="12"/>
      <c r="G36" s="12"/>
      <c r="H36" s="12"/>
      <c r="I36" s="12"/>
      <c r="J36" s="33"/>
      <c r="K36" s="33"/>
      <c r="L36" s="33"/>
      <c r="M36" s="33"/>
      <c r="N36" s="12"/>
      <c r="O36" s="12"/>
      <c r="P36" s="12"/>
      <c r="Q36" s="141"/>
      <c r="R36" s="15"/>
      <c r="S36" s="15"/>
      <c r="T36" s="15"/>
      <c r="U36" s="15"/>
      <c r="V36" s="15"/>
      <c r="W36" s="15"/>
      <c r="X36" s="15"/>
    </row>
    <row r="37" spans="1:24" s="4" customFormat="1" ht="22.5" customHeight="1" x14ac:dyDescent="0.3">
      <c r="A37" s="88" t="s">
        <v>299</v>
      </c>
      <c r="B37" s="12"/>
      <c r="C37" s="12"/>
      <c r="D37" s="12"/>
      <c r="E37" s="12"/>
      <c r="F37" s="12"/>
      <c r="G37" s="12"/>
      <c r="H37" s="12"/>
      <c r="I37" s="12"/>
      <c r="J37" s="33"/>
      <c r="K37" s="33"/>
      <c r="L37" s="33"/>
      <c r="M37" s="33"/>
      <c r="N37" s="12"/>
      <c r="O37" s="12"/>
      <c r="P37" s="12"/>
      <c r="Q37" s="141"/>
      <c r="R37" s="15"/>
      <c r="S37" s="15"/>
      <c r="T37" s="15"/>
      <c r="U37" s="15"/>
      <c r="V37" s="15"/>
      <c r="W37" s="15"/>
      <c r="X37" s="15"/>
    </row>
    <row r="38" spans="1:24" s="4" customFormat="1" ht="22.5" customHeight="1" x14ac:dyDescent="0.3">
      <c r="A38" s="88" t="s">
        <v>298</v>
      </c>
      <c r="B38" s="12"/>
      <c r="C38" s="12"/>
      <c r="D38" s="12"/>
      <c r="E38" s="12"/>
      <c r="F38" s="12"/>
      <c r="G38" s="12"/>
      <c r="H38" s="12"/>
      <c r="I38" s="12"/>
      <c r="J38" s="33"/>
      <c r="K38" s="33"/>
      <c r="L38" s="33"/>
      <c r="M38" s="33"/>
      <c r="N38" s="12"/>
      <c r="O38" s="12"/>
      <c r="P38" s="12"/>
      <c r="Q38" s="141"/>
      <c r="R38" s="15"/>
      <c r="S38" s="15"/>
      <c r="T38" s="15"/>
      <c r="U38" s="15"/>
      <c r="V38" s="15"/>
      <c r="W38" s="15"/>
      <c r="X38" s="15"/>
    </row>
    <row r="39" spans="1:24" s="4" customFormat="1" ht="22.5" customHeight="1" x14ac:dyDescent="0.3">
      <c r="A39" s="88" t="s">
        <v>297</v>
      </c>
      <c r="B39" s="12"/>
      <c r="C39" s="12"/>
      <c r="D39" s="12"/>
      <c r="E39" s="12"/>
      <c r="F39" s="12"/>
      <c r="G39" s="12"/>
      <c r="H39" s="12"/>
      <c r="I39" s="12"/>
      <c r="J39" s="33"/>
      <c r="K39" s="33"/>
      <c r="L39" s="33"/>
      <c r="M39" s="33"/>
      <c r="N39" s="12"/>
      <c r="O39" s="12"/>
      <c r="P39" s="12"/>
      <c r="Q39" s="141"/>
      <c r="R39" s="15"/>
      <c r="S39" s="15"/>
      <c r="T39" s="15"/>
      <c r="U39" s="15"/>
      <c r="V39" s="15"/>
      <c r="W39" s="15"/>
      <c r="X39" s="15"/>
    </row>
    <row r="40" spans="1:24" s="4" customFormat="1" ht="22.5" customHeight="1" x14ac:dyDescent="0.3">
      <c r="A40" s="309" t="s">
        <v>501</v>
      </c>
      <c r="B40" s="12"/>
      <c r="C40" s="12"/>
      <c r="D40" s="12"/>
      <c r="E40" s="12"/>
      <c r="F40" s="12"/>
      <c r="G40" s="12"/>
      <c r="H40" s="12"/>
      <c r="I40" s="12"/>
      <c r="J40" s="33"/>
      <c r="K40" s="33"/>
      <c r="L40" s="33"/>
      <c r="M40" s="33"/>
      <c r="N40" s="12"/>
      <c r="O40" s="12"/>
      <c r="P40" s="12"/>
      <c r="Q40" s="141"/>
      <c r="R40" s="15"/>
      <c r="S40" s="15"/>
      <c r="T40" s="15"/>
      <c r="U40" s="15"/>
      <c r="V40" s="15"/>
      <c r="W40" s="15"/>
      <c r="X40" s="15"/>
    </row>
    <row r="41" spans="1:24" s="4" customFormat="1" ht="22.5" customHeight="1" x14ac:dyDescent="0.3">
      <c r="A41" s="10" t="s">
        <v>296</v>
      </c>
      <c r="B41" s="12"/>
      <c r="C41" s="12"/>
      <c r="D41" s="12"/>
      <c r="E41" s="12"/>
      <c r="F41" s="12"/>
      <c r="G41" s="12"/>
      <c r="H41" s="12"/>
      <c r="I41" s="12"/>
      <c r="J41" s="33"/>
      <c r="K41" s="33"/>
      <c r="L41" s="33"/>
      <c r="M41" s="33"/>
      <c r="N41" s="12"/>
      <c r="O41" s="12"/>
      <c r="P41" s="12"/>
      <c r="Q41" s="141"/>
      <c r="R41" s="15"/>
      <c r="S41" s="15"/>
      <c r="T41" s="15"/>
      <c r="U41" s="15"/>
      <c r="V41" s="15"/>
      <c r="W41" s="15"/>
      <c r="X41" s="15"/>
    </row>
    <row r="42" spans="1:24" s="4" customFormat="1" ht="22.5" customHeight="1" x14ac:dyDescent="0.3">
      <c r="A42" s="92" t="s">
        <v>502</v>
      </c>
      <c r="B42" s="12"/>
      <c r="C42" s="12"/>
      <c r="D42" s="12"/>
      <c r="E42" s="12"/>
      <c r="F42" s="12"/>
      <c r="G42" s="12"/>
      <c r="H42" s="12"/>
      <c r="I42" s="12"/>
      <c r="J42" s="33"/>
      <c r="K42" s="33"/>
      <c r="L42" s="33"/>
      <c r="M42" s="33"/>
      <c r="N42" s="12"/>
      <c r="O42" s="12"/>
      <c r="P42" s="12"/>
      <c r="Q42" s="141"/>
      <c r="R42" s="15"/>
      <c r="S42" s="15"/>
      <c r="T42" s="15"/>
      <c r="U42" s="15"/>
      <c r="V42" s="15"/>
      <c r="W42" s="15"/>
      <c r="X42" s="15"/>
    </row>
    <row r="43" spans="1:24" s="4" customFormat="1" ht="22.5" customHeight="1" x14ac:dyDescent="0.3">
      <c r="A43" s="88" t="s">
        <v>503</v>
      </c>
      <c r="B43" s="12"/>
      <c r="C43" s="12"/>
      <c r="D43" s="12"/>
      <c r="E43" s="12"/>
      <c r="F43" s="12"/>
      <c r="G43" s="12"/>
      <c r="H43" s="12"/>
      <c r="I43" s="12"/>
      <c r="J43" s="33"/>
      <c r="K43" s="33"/>
      <c r="L43" s="33"/>
      <c r="M43" s="33"/>
      <c r="N43" s="12"/>
      <c r="O43" s="12"/>
      <c r="P43" s="12"/>
      <c r="Q43" s="141"/>
      <c r="R43" s="15"/>
      <c r="S43" s="15"/>
      <c r="T43" s="15"/>
      <c r="U43" s="15"/>
      <c r="V43" s="15"/>
      <c r="W43" s="15"/>
      <c r="X43" s="15"/>
    </row>
    <row r="44" spans="1:24" s="4" customFormat="1" ht="22.5" customHeight="1" x14ac:dyDescent="0.3">
      <c r="A44" s="88" t="s">
        <v>295</v>
      </c>
      <c r="B44" s="12"/>
      <c r="C44" s="12"/>
      <c r="D44" s="12"/>
      <c r="E44" s="12"/>
      <c r="F44" s="12"/>
      <c r="G44" s="12"/>
      <c r="H44" s="12"/>
      <c r="I44" s="12"/>
      <c r="J44" s="33"/>
      <c r="K44" s="33"/>
      <c r="L44" s="33"/>
      <c r="M44" s="33"/>
      <c r="N44" s="12"/>
      <c r="O44" s="12"/>
      <c r="P44" s="12"/>
      <c r="Q44" s="141"/>
      <c r="R44" s="15"/>
      <c r="S44" s="15"/>
      <c r="T44" s="15"/>
      <c r="U44" s="15"/>
      <c r="V44" s="15"/>
      <c r="W44" s="15"/>
      <c r="X44" s="15"/>
    </row>
    <row r="45" spans="1:24" s="4" customFormat="1" ht="22.5" customHeight="1" x14ac:dyDescent="0.3">
      <c r="A45" s="10" t="s">
        <v>294</v>
      </c>
      <c r="B45" s="12"/>
      <c r="C45" s="12"/>
      <c r="D45" s="12"/>
      <c r="E45" s="12"/>
      <c r="F45" s="12"/>
      <c r="G45" s="12"/>
      <c r="H45" s="12"/>
      <c r="I45" s="12"/>
      <c r="J45" s="33"/>
      <c r="K45" s="33"/>
      <c r="L45" s="33"/>
      <c r="M45" s="33"/>
      <c r="N45" s="12"/>
      <c r="O45" s="12"/>
      <c r="P45" s="12"/>
      <c r="Q45" s="141"/>
      <c r="R45" s="15"/>
      <c r="S45" s="15"/>
      <c r="T45" s="15"/>
      <c r="U45" s="15"/>
      <c r="V45" s="15"/>
      <c r="W45" s="15"/>
      <c r="X45" s="15"/>
    </row>
    <row r="46" spans="1:24" s="4" customFormat="1" ht="22.5" customHeight="1" x14ac:dyDescent="0.3">
      <c r="A46" s="10" t="s">
        <v>293</v>
      </c>
      <c r="B46" s="12"/>
      <c r="C46" s="12"/>
      <c r="D46" s="12"/>
      <c r="E46" s="12"/>
      <c r="F46" s="12"/>
      <c r="G46" s="12"/>
      <c r="H46" s="12"/>
      <c r="I46" s="12"/>
      <c r="J46" s="33"/>
      <c r="K46" s="33"/>
      <c r="L46" s="33"/>
      <c r="M46" s="33"/>
      <c r="N46" s="12"/>
      <c r="O46" s="12"/>
      <c r="P46" s="12"/>
      <c r="Q46" s="141"/>
      <c r="R46" s="15"/>
      <c r="S46" s="15"/>
      <c r="T46" s="15"/>
      <c r="U46" s="15"/>
      <c r="V46" s="15"/>
      <c r="W46" s="15"/>
      <c r="X46" s="15"/>
    </row>
    <row r="47" spans="1:24" s="4" customFormat="1" ht="22.5" customHeight="1" x14ac:dyDescent="0.3">
      <c r="A47" s="10" t="s">
        <v>292</v>
      </c>
      <c r="B47" s="12"/>
      <c r="C47" s="12"/>
      <c r="D47" s="12"/>
      <c r="E47" s="12"/>
      <c r="F47" s="12"/>
      <c r="G47" s="12"/>
      <c r="H47" s="12"/>
      <c r="I47" s="12"/>
      <c r="J47" s="33"/>
      <c r="K47" s="33"/>
      <c r="L47" s="33"/>
      <c r="M47" s="33"/>
      <c r="N47" s="12"/>
      <c r="O47" s="12"/>
      <c r="P47" s="12"/>
      <c r="Q47" s="141"/>
      <c r="R47" s="15"/>
      <c r="S47" s="15"/>
      <c r="T47" s="15"/>
      <c r="U47" s="15"/>
      <c r="V47" s="15"/>
      <c r="W47" s="15"/>
      <c r="X47" s="15"/>
    </row>
    <row r="48" spans="1:24" ht="22.5" customHeight="1" x14ac:dyDescent="0.3">
      <c r="A48" s="10" t="s">
        <v>504</v>
      </c>
    </row>
    <row r="59" spans="7:7" x14ac:dyDescent="0.3">
      <c r="G59" s="13"/>
    </row>
    <row r="60" spans="7:7" x14ac:dyDescent="0.3">
      <c r="G60" s="13"/>
    </row>
    <row r="61" spans="7:7" x14ac:dyDescent="0.3">
      <c r="G61" s="13"/>
    </row>
  </sheetData>
  <autoFilter ref="A4:Y4">
    <filterColumn colId="3" showButton="0"/>
  </autoFilter>
  <mergeCells count="21">
    <mergeCell ref="R3:T3"/>
    <mergeCell ref="U3:U4"/>
    <mergeCell ref="Y3:Y4"/>
    <mergeCell ref="V3:V4"/>
    <mergeCell ref="W3:W4"/>
    <mergeCell ref="AA24:AE27"/>
    <mergeCell ref="D4:E4"/>
    <mergeCell ref="AA5:AE5"/>
    <mergeCell ref="A1:Y1"/>
    <mergeCell ref="A2:Y2"/>
    <mergeCell ref="A3:A4"/>
    <mergeCell ref="B3:B4"/>
    <mergeCell ref="C3:C4"/>
    <mergeCell ref="D3:G3"/>
    <mergeCell ref="H3:H4"/>
    <mergeCell ref="N3:O3"/>
    <mergeCell ref="P3:P4"/>
    <mergeCell ref="I3:K3"/>
    <mergeCell ref="L3:M3"/>
    <mergeCell ref="X3:X4"/>
    <mergeCell ref="Q3:Q4"/>
  </mergeCells>
  <phoneticPr fontId="1" type="noConversion"/>
  <printOptions horizontalCentered="1"/>
  <pageMargins left="0.39370078740157483" right="0.39370078740157483" top="0.74803149606299213" bottom="0.39370078740157483" header="0.31496062992125984" footer="0.31496062992125984"/>
  <pageSetup paperSize="9" scale="46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Y23"/>
  <sheetViews>
    <sheetView view="pageBreakPreview" zoomScale="70" zoomScaleNormal="100" zoomScaleSheetLayoutView="70" workbookViewId="0">
      <selection activeCell="Q29" sqref="Q29"/>
    </sheetView>
  </sheetViews>
  <sheetFormatPr defaultRowHeight="16.5" x14ac:dyDescent="0.3"/>
  <cols>
    <col min="1" max="1" width="6.625" style="3" customWidth="1"/>
    <col min="2" max="2" width="6.75" style="14" customWidth="1"/>
    <col min="3" max="3" width="18.125" style="14" customWidth="1"/>
    <col min="4" max="4" width="8" style="14" customWidth="1"/>
    <col min="5" max="5" width="12.875" style="14" customWidth="1"/>
    <col min="6" max="6" width="7.875" style="14" customWidth="1"/>
    <col min="7" max="7" width="18" style="14" customWidth="1"/>
    <col min="8" max="8" width="6.625" style="14" customWidth="1"/>
    <col min="9" max="9" width="16.625" style="14" customWidth="1"/>
    <col min="10" max="10" width="8.75" style="34" customWidth="1"/>
    <col min="11" max="11" width="10.625" style="14" customWidth="1"/>
    <col min="12" max="12" width="7.25" style="14" customWidth="1"/>
    <col min="13" max="13" width="10.25" style="144" customWidth="1"/>
    <col min="14" max="16" width="14.875" style="17" bestFit="1" customWidth="1"/>
    <col min="17" max="17" width="14.875" style="17" customWidth="1"/>
    <col min="18" max="18" width="9.75" style="3" customWidth="1"/>
    <col min="19" max="19" width="9" style="3"/>
    <col min="20" max="20" width="9.875" style="3" bestFit="1" customWidth="1"/>
    <col min="21" max="21" width="26.625" style="3" bestFit="1" customWidth="1"/>
    <col min="22" max="22" width="6.125" style="3" bestFit="1" customWidth="1"/>
    <col min="23" max="23" width="13.625" style="3" bestFit="1" customWidth="1"/>
    <col min="24" max="24" width="12.75" style="3" customWidth="1"/>
    <col min="25" max="258" width="9" style="3"/>
    <col min="259" max="259" width="18.125" style="3" customWidth="1"/>
    <col min="260" max="260" width="8" style="3" customWidth="1"/>
    <col min="261" max="261" width="12.875" style="3" customWidth="1"/>
    <col min="262" max="262" width="9.125" style="3" customWidth="1"/>
    <col min="263" max="263" width="7.875" style="3" customWidth="1"/>
    <col min="264" max="264" width="11.625" style="3" customWidth="1"/>
    <col min="265" max="265" width="6.625" style="3" customWidth="1"/>
    <col min="266" max="266" width="11.875" style="3" customWidth="1"/>
    <col min="267" max="267" width="8.75" style="3" customWidth="1"/>
    <col min="268" max="268" width="7.125" style="3" customWidth="1"/>
    <col min="269" max="269" width="5" style="3" customWidth="1"/>
    <col min="270" max="270" width="7.5" style="3" customWidth="1"/>
    <col min="271" max="273" width="8.25" style="3" customWidth="1"/>
    <col min="274" max="274" width="5.75" style="3" customWidth="1"/>
    <col min="275" max="514" width="9" style="3"/>
    <col min="515" max="515" width="18.125" style="3" customWidth="1"/>
    <col min="516" max="516" width="8" style="3" customWidth="1"/>
    <col min="517" max="517" width="12.875" style="3" customWidth="1"/>
    <col min="518" max="518" width="9.125" style="3" customWidth="1"/>
    <col min="519" max="519" width="7.875" style="3" customWidth="1"/>
    <col min="520" max="520" width="11.625" style="3" customWidth="1"/>
    <col min="521" max="521" width="6.625" style="3" customWidth="1"/>
    <col min="522" max="522" width="11.875" style="3" customWidth="1"/>
    <col min="523" max="523" width="8.75" style="3" customWidth="1"/>
    <col min="524" max="524" width="7.125" style="3" customWidth="1"/>
    <col min="525" max="525" width="5" style="3" customWidth="1"/>
    <col min="526" max="526" width="7.5" style="3" customWidth="1"/>
    <col min="527" max="529" width="8.25" style="3" customWidth="1"/>
    <col min="530" max="530" width="5.75" style="3" customWidth="1"/>
    <col min="531" max="770" width="9" style="3"/>
    <col min="771" max="771" width="18.125" style="3" customWidth="1"/>
    <col min="772" max="772" width="8" style="3" customWidth="1"/>
    <col min="773" max="773" width="12.875" style="3" customWidth="1"/>
    <col min="774" max="774" width="9.125" style="3" customWidth="1"/>
    <col min="775" max="775" width="7.875" style="3" customWidth="1"/>
    <col min="776" max="776" width="11.625" style="3" customWidth="1"/>
    <col min="777" max="777" width="6.625" style="3" customWidth="1"/>
    <col min="778" max="778" width="11.875" style="3" customWidth="1"/>
    <col min="779" max="779" width="8.75" style="3" customWidth="1"/>
    <col min="780" max="780" width="7.125" style="3" customWidth="1"/>
    <col min="781" max="781" width="5" style="3" customWidth="1"/>
    <col min="782" max="782" width="7.5" style="3" customWidth="1"/>
    <col min="783" max="785" width="8.25" style="3" customWidth="1"/>
    <col min="786" max="786" width="5.75" style="3" customWidth="1"/>
    <col min="787" max="1026" width="9" style="3"/>
    <col min="1027" max="1027" width="18.125" style="3" customWidth="1"/>
    <col min="1028" max="1028" width="8" style="3" customWidth="1"/>
    <col min="1029" max="1029" width="12.875" style="3" customWidth="1"/>
    <col min="1030" max="1030" width="9.125" style="3" customWidth="1"/>
    <col min="1031" max="1031" width="7.875" style="3" customWidth="1"/>
    <col min="1032" max="1032" width="11.625" style="3" customWidth="1"/>
    <col min="1033" max="1033" width="6.625" style="3" customWidth="1"/>
    <col min="1034" max="1034" width="11.875" style="3" customWidth="1"/>
    <col min="1035" max="1035" width="8.75" style="3" customWidth="1"/>
    <col min="1036" max="1036" width="7.125" style="3" customWidth="1"/>
    <col min="1037" max="1037" width="5" style="3" customWidth="1"/>
    <col min="1038" max="1038" width="7.5" style="3" customWidth="1"/>
    <col min="1039" max="1041" width="8.25" style="3" customWidth="1"/>
    <col min="1042" max="1042" width="5.75" style="3" customWidth="1"/>
    <col min="1043" max="1282" width="9" style="3"/>
    <col min="1283" max="1283" width="18.125" style="3" customWidth="1"/>
    <col min="1284" max="1284" width="8" style="3" customWidth="1"/>
    <col min="1285" max="1285" width="12.875" style="3" customWidth="1"/>
    <col min="1286" max="1286" width="9.125" style="3" customWidth="1"/>
    <col min="1287" max="1287" width="7.875" style="3" customWidth="1"/>
    <col min="1288" max="1288" width="11.625" style="3" customWidth="1"/>
    <col min="1289" max="1289" width="6.625" style="3" customWidth="1"/>
    <col min="1290" max="1290" width="11.875" style="3" customWidth="1"/>
    <col min="1291" max="1291" width="8.75" style="3" customWidth="1"/>
    <col min="1292" max="1292" width="7.125" style="3" customWidth="1"/>
    <col min="1293" max="1293" width="5" style="3" customWidth="1"/>
    <col min="1294" max="1294" width="7.5" style="3" customWidth="1"/>
    <col min="1295" max="1297" width="8.25" style="3" customWidth="1"/>
    <col min="1298" max="1298" width="5.75" style="3" customWidth="1"/>
    <col min="1299" max="1538" width="9" style="3"/>
    <col min="1539" max="1539" width="18.125" style="3" customWidth="1"/>
    <col min="1540" max="1540" width="8" style="3" customWidth="1"/>
    <col min="1541" max="1541" width="12.875" style="3" customWidth="1"/>
    <col min="1542" max="1542" width="9.125" style="3" customWidth="1"/>
    <col min="1543" max="1543" width="7.875" style="3" customWidth="1"/>
    <col min="1544" max="1544" width="11.625" style="3" customWidth="1"/>
    <col min="1545" max="1545" width="6.625" style="3" customWidth="1"/>
    <col min="1546" max="1546" width="11.875" style="3" customWidth="1"/>
    <col min="1547" max="1547" width="8.75" style="3" customWidth="1"/>
    <col min="1548" max="1548" width="7.125" style="3" customWidth="1"/>
    <col min="1549" max="1549" width="5" style="3" customWidth="1"/>
    <col min="1550" max="1550" width="7.5" style="3" customWidth="1"/>
    <col min="1551" max="1553" width="8.25" style="3" customWidth="1"/>
    <col min="1554" max="1554" width="5.75" style="3" customWidth="1"/>
    <col min="1555" max="1794" width="9" style="3"/>
    <col min="1795" max="1795" width="18.125" style="3" customWidth="1"/>
    <col min="1796" max="1796" width="8" style="3" customWidth="1"/>
    <col min="1797" max="1797" width="12.875" style="3" customWidth="1"/>
    <col min="1798" max="1798" width="9.125" style="3" customWidth="1"/>
    <col min="1799" max="1799" width="7.875" style="3" customWidth="1"/>
    <col min="1800" max="1800" width="11.625" style="3" customWidth="1"/>
    <col min="1801" max="1801" width="6.625" style="3" customWidth="1"/>
    <col min="1802" max="1802" width="11.875" style="3" customWidth="1"/>
    <col min="1803" max="1803" width="8.75" style="3" customWidth="1"/>
    <col min="1804" max="1804" width="7.125" style="3" customWidth="1"/>
    <col min="1805" max="1805" width="5" style="3" customWidth="1"/>
    <col min="1806" max="1806" width="7.5" style="3" customWidth="1"/>
    <col min="1807" max="1809" width="8.25" style="3" customWidth="1"/>
    <col min="1810" max="1810" width="5.75" style="3" customWidth="1"/>
    <col min="1811" max="2050" width="9" style="3"/>
    <col min="2051" max="2051" width="18.125" style="3" customWidth="1"/>
    <col min="2052" max="2052" width="8" style="3" customWidth="1"/>
    <col min="2053" max="2053" width="12.875" style="3" customWidth="1"/>
    <col min="2054" max="2054" width="9.125" style="3" customWidth="1"/>
    <col min="2055" max="2055" width="7.875" style="3" customWidth="1"/>
    <col min="2056" max="2056" width="11.625" style="3" customWidth="1"/>
    <col min="2057" max="2057" width="6.625" style="3" customWidth="1"/>
    <col min="2058" max="2058" width="11.875" style="3" customWidth="1"/>
    <col min="2059" max="2059" width="8.75" style="3" customWidth="1"/>
    <col min="2060" max="2060" width="7.125" style="3" customWidth="1"/>
    <col min="2061" max="2061" width="5" style="3" customWidth="1"/>
    <col min="2062" max="2062" width="7.5" style="3" customWidth="1"/>
    <col min="2063" max="2065" width="8.25" style="3" customWidth="1"/>
    <col min="2066" max="2066" width="5.75" style="3" customWidth="1"/>
    <col min="2067" max="2306" width="9" style="3"/>
    <col min="2307" max="2307" width="18.125" style="3" customWidth="1"/>
    <col min="2308" max="2308" width="8" style="3" customWidth="1"/>
    <col min="2309" max="2309" width="12.875" style="3" customWidth="1"/>
    <col min="2310" max="2310" width="9.125" style="3" customWidth="1"/>
    <col min="2311" max="2311" width="7.875" style="3" customWidth="1"/>
    <col min="2312" max="2312" width="11.625" style="3" customWidth="1"/>
    <col min="2313" max="2313" width="6.625" style="3" customWidth="1"/>
    <col min="2314" max="2314" width="11.875" style="3" customWidth="1"/>
    <col min="2315" max="2315" width="8.75" style="3" customWidth="1"/>
    <col min="2316" max="2316" width="7.125" style="3" customWidth="1"/>
    <col min="2317" max="2317" width="5" style="3" customWidth="1"/>
    <col min="2318" max="2318" width="7.5" style="3" customWidth="1"/>
    <col min="2319" max="2321" width="8.25" style="3" customWidth="1"/>
    <col min="2322" max="2322" width="5.75" style="3" customWidth="1"/>
    <col min="2323" max="2562" width="9" style="3"/>
    <col min="2563" max="2563" width="18.125" style="3" customWidth="1"/>
    <col min="2564" max="2564" width="8" style="3" customWidth="1"/>
    <col min="2565" max="2565" width="12.875" style="3" customWidth="1"/>
    <col min="2566" max="2566" width="9.125" style="3" customWidth="1"/>
    <col min="2567" max="2567" width="7.875" style="3" customWidth="1"/>
    <col min="2568" max="2568" width="11.625" style="3" customWidth="1"/>
    <col min="2569" max="2569" width="6.625" style="3" customWidth="1"/>
    <col min="2570" max="2570" width="11.875" style="3" customWidth="1"/>
    <col min="2571" max="2571" width="8.75" style="3" customWidth="1"/>
    <col min="2572" max="2572" width="7.125" style="3" customWidth="1"/>
    <col min="2573" max="2573" width="5" style="3" customWidth="1"/>
    <col min="2574" max="2574" width="7.5" style="3" customWidth="1"/>
    <col min="2575" max="2577" width="8.25" style="3" customWidth="1"/>
    <col min="2578" max="2578" width="5.75" style="3" customWidth="1"/>
    <col min="2579" max="2818" width="9" style="3"/>
    <col min="2819" max="2819" width="18.125" style="3" customWidth="1"/>
    <col min="2820" max="2820" width="8" style="3" customWidth="1"/>
    <col min="2821" max="2821" width="12.875" style="3" customWidth="1"/>
    <col min="2822" max="2822" width="9.125" style="3" customWidth="1"/>
    <col min="2823" max="2823" width="7.875" style="3" customWidth="1"/>
    <col min="2824" max="2824" width="11.625" style="3" customWidth="1"/>
    <col min="2825" max="2825" width="6.625" style="3" customWidth="1"/>
    <col min="2826" max="2826" width="11.875" style="3" customWidth="1"/>
    <col min="2827" max="2827" width="8.75" style="3" customWidth="1"/>
    <col min="2828" max="2828" width="7.125" style="3" customWidth="1"/>
    <col min="2829" max="2829" width="5" style="3" customWidth="1"/>
    <col min="2830" max="2830" width="7.5" style="3" customWidth="1"/>
    <col min="2831" max="2833" width="8.25" style="3" customWidth="1"/>
    <col min="2834" max="2834" width="5.75" style="3" customWidth="1"/>
    <col min="2835" max="3074" width="9" style="3"/>
    <col min="3075" max="3075" width="18.125" style="3" customWidth="1"/>
    <col min="3076" max="3076" width="8" style="3" customWidth="1"/>
    <col min="3077" max="3077" width="12.875" style="3" customWidth="1"/>
    <col min="3078" max="3078" width="9.125" style="3" customWidth="1"/>
    <col min="3079" max="3079" width="7.875" style="3" customWidth="1"/>
    <col min="3080" max="3080" width="11.625" style="3" customWidth="1"/>
    <col min="3081" max="3081" width="6.625" style="3" customWidth="1"/>
    <col min="3082" max="3082" width="11.875" style="3" customWidth="1"/>
    <col min="3083" max="3083" width="8.75" style="3" customWidth="1"/>
    <col min="3084" max="3084" width="7.125" style="3" customWidth="1"/>
    <col min="3085" max="3085" width="5" style="3" customWidth="1"/>
    <col min="3086" max="3086" width="7.5" style="3" customWidth="1"/>
    <col min="3087" max="3089" width="8.25" style="3" customWidth="1"/>
    <col min="3090" max="3090" width="5.75" style="3" customWidth="1"/>
    <col min="3091" max="3330" width="9" style="3"/>
    <col min="3331" max="3331" width="18.125" style="3" customWidth="1"/>
    <col min="3332" max="3332" width="8" style="3" customWidth="1"/>
    <col min="3333" max="3333" width="12.875" style="3" customWidth="1"/>
    <col min="3334" max="3334" width="9.125" style="3" customWidth="1"/>
    <col min="3335" max="3335" width="7.875" style="3" customWidth="1"/>
    <col min="3336" max="3336" width="11.625" style="3" customWidth="1"/>
    <col min="3337" max="3337" width="6.625" style="3" customWidth="1"/>
    <col min="3338" max="3338" width="11.875" style="3" customWidth="1"/>
    <col min="3339" max="3339" width="8.75" style="3" customWidth="1"/>
    <col min="3340" max="3340" width="7.125" style="3" customWidth="1"/>
    <col min="3341" max="3341" width="5" style="3" customWidth="1"/>
    <col min="3342" max="3342" width="7.5" style="3" customWidth="1"/>
    <col min="3343" max="3345" width="8.25" style="3" customWidth="1"/>
    <col min="3346" max="3346" width="5.75" style="3" customWidth="1"/>
    <col min="3347" max="3586" width="9" style="3"/>
    <col min="3587" max="3587" width="18.125" style="3" customWidth="1"/>
    <col min="3588" max="3588" width="8" style="3" customWidth="1"/>
    <col min="3589" max="3589" width="12.875" style="3" customWidth="1"/>
    <col min="3590" max="3590" width="9.125" style="3" customWidth="1"/>
    <col min="3591" max="3591" width="7.875" style="3" customWidth="1"/>
    <col min="3592" max="3592" width="11.625" style="3" customWidth="1"/>
    <col min="3593" max="3593" width="6.625" style="3" customWidth="1"/>
    <col min="3594" max="3594" width="11.875" style="3" customWidth="1"/>
    <col min="3595" max="3595" width="8.75" style="3" customWidth="1"/>
    <col min="3596" max="3596" width="7.125" style="3" customWidth="1"/>
    <col min="3597" max="3597" width="5" style="3" customWidth="1"/>
    <col min="3598" max="3598" width="7.5" style="3" customWidth="1"/>
    <col min="3599" max="3601" width="8.25" style="3" customWidth="1"/>
    <col min="3602" max="3602" width="5.75" style="3" customWidth="1"/>
    <col min="3603" max="3842" width="9" style="3"/>
    <col min="3843" max="3843" width="18.125" style="3" customWidth="1"/>
    <col min="3844" max="3844" width="8" style="3" customWidth="1"/>
    <col min="3845" max="3845" width="12.875" style="3" customWidth="1"/>
    <col min="3846" max="3846" width="9.125" style="3" customWidth="1"/>
    <col min="3847" max="3847" width="7.875" style="3" customWidth="1"/>
    <col min="3848" max="3848" width="11.625" style="3" customWidth="1"/>
    <col min="3849" max="3849" width="6.625" style="3" customWidth="1"/>
    <col min="3850" max="3850" width="11.875" style="3" customWidth="1"/>
    <col min="3851" max="3851" width="8.75" style="3" customWidth="1"/>
    <col min="3852" max="3852" width="7.125" style="3" customWidth="1"/>
    <col min="3853" max="3853" width="5" style="3" customWidth="1"/>
    <col min="3854" max="3854" width="7.5" style="3" customWidth="1"/>
    <col min="3855" max="3857" width="8.25" style="3" customWidth="1"/>
    <col min="3858" max="3858" width="5.75" style="3" customWidth="1"/>
    <col min="3859" max="4098" width="9" style="3"/>
    <col min="4099" max="4099" width="18.125" style="3" customWidth="1"/>
    <col min="4100" max="4100" width="8" style="3" customWidth="1"/>
    <col min="4101" max="4101" width="12.875" style="3" customWidth="1"/>
    <col min="4102" max="4102" width="9.125" style="3" customWidth="1"/>
    <col min="4103" max="4103" width="7.875" style="3" customWidth="1"/>
    <col min="4104" max="4104" width="11.625" style="3" customWidth="1"/>
    <col min="4105" max="4105" width="6.625" style="3" customWidth="1"/>
    <col min="4106" max="4106" width="11.875" style="3" customWidth="1"/>
    <col min="4107" max="4107" width="8.75" style="3" customWidth="1"/>
    <col min="4108" max="4108" width="7.125" style="3" customWidth="1"/>
    <col min="4109" max="4109" width="5" style="3" customWidth="1"/>
    <col min="4110" max="4110" width="7.5" style="3" customWidth="1"/>
    <col min="4111" max="4113" width="8.25" style="3" customWidth="1"/>
    <col min="4114" max="4114" width="5.75" style="3" customWidth="1"/>
    <col min="4115" max="4354" width="9" style="3"/>
    <col min="4355" max="4355" width="18.125" style="3" customWidth="1"/>
    <col min="4356" max="4356" width="8" style="3" customWidth="1"/>
    <col min="4357" max="4357" width="12.875" style="3" customWidth="1"/>
    <col min="4358" max="4358" width="9.125" style="3" customWidth="1"/>
    <col min="4359" max="4359" width="7.875" style="3" customWidth="1"/>
    <col min="4360" max="4360" width="11.625" style="3" customWidth="1"/>
    <col min="4361" max="4361" width="6.625" style="3" customWidth="1"/>
    <col min="4362" max="4362" width="11.875" style="3" customWidth="1"/>
    <col min="4363" max="4363" width="8.75" style="3" customWidth="1"/>
    <col min="4364" max="4364" width="7.125" style="3" customWidth="1"/>
    <col min="4365" max="4365" width="5" style="3" customWidth="1"/>
    <col min="4366" max="4366" width="7.5" style="3" customWidth="1"/>
    <col min="4367" max="4369" width="8.25" style="3" customWidth="1"/>
    <col min="4370" max="4370" width="5.75" style="3" customWidth="1"/>
    <col min="4371" max="4610" width="9" style="3"/>
    <col min="4611" max="4611" width="18.125" style="3" customWidth="1"/>
    <col min="4612" max="4612" width="8" style="3" customWidth="1"/>
    <col min="4613" max="4613" width="12.875" style="3" customWidth="1"/>
    <col min="4614" max="4614" width="9.125" style="3" customWidth="1"/>
    <col min="4615" max="4615" width="7.875" style="3" customWidth="1"/>
    <col min="4616" max="4616" width="11.625" style="3" customWidth="1"/>
    <col min="4617" max="4617" width="6.625" style="3" customWidth="1"/>
    <col min="4618" max="4618" width="11.875" style="3" customWidth="1"/>
    <col min="4619" max="4619" width="8.75" style="3" customWidth="1"/>
    <col min="4620" max="4620" width="7.125" style="3" customWidth="1"/>
    <col min="4621" max="4621" width="5" style="3" customWidth="1"/>
    <col min="4622" max="4622" width="7.5" style="3" customWidth="1"/>
    <col min="4623" max="4625" width="8.25" style="3" customWidth="1"/>
    <col min="4626" max="4626" width="5.75" style="3" customWidth="1"/>
    <col min="4627" max="4866" width="9" style="3"/>
    <col min="4867" max="4867" width="18.125" style="3" customWidth="1"/>
    <col min="4868" max="4868" width="8" style="3" customWidth="1"/>
    <col min="4869" max="4869" width="12.875" style="3" customWidth="1"/>
    <col min="4870" max="4870" width="9.125" style="3" customWidth="1"/>
    <col min="4871" max="4871" width="7.875" style="3" customWidth="1"/>
    <col min="4872" max="4872" width="11.625" style="3" customWidth="1"/>
    <col min="4873" max="4873" width="6.625" style="3" customWidth="1"/>
    <col min="4874" max="4874" width="11.875" style="3" customWidth="1"/>
    <col min="4875" max="4875" width="8.75" style="3" customWidth="1"/>
    <col min="4876" max="4876" width="7.125" style="3" customWidth="1"/>
    <col min="4877" max="4877" width="5" style="3" customWidth="1"/>
    <col min="4878" max="4878" width="7.5" style="3" customWidth="1"/>
    <col min="4879" max="4881" width="8.25" style="3" customWidth="1"/>
    <col min="4882" max="4882" width="5.75" style="3" customWidth="1"/>
    <col min="4883" max="5122" width="9" style="3"/>
    <col min="5123" max="5123" width="18.125" style="3" customWidth="1"/>
    <col min="5124" max="5124" width="8" style="3" customWidth="1"/>
    <col min="5125" max="5125" width="12.875" style="3" customWidth="1"/>
    <col min="5126" max="5126" width="9.125" style="3" customWidth="1"/>
    <col min="5127" max="5127" width="7.875" style="3" customWidth="1"/>
    <col min="5128" max="5128" width="11.625" style="3" customWidth="1"/>
    <col min="5129" max="5129" width="6.625" style="3" customWidth="1"/>
    <col min="5130" max="5130" width="11.875" style="3" customWidth="1"/>
    <col min="5131" max="5131" width="8.75" style="3" customWidth="1"/>
    <col min="5132" max="5132" width="7.125" style="3" customWidth="1"/>
    <col min="5133" max="5133" width="5" style="3" customWidth="1"/>
    <col min="5134" max="5134" width="7.5" style="3" customWidth="1"/>
    <col min="5135" max="5137" width="8.25" style="3" customWidth="1"/>
    <col min="5138" max="5138" width="5.75" style="3" customWidth="1"/>
    <col min="5139" max="5378" width="9" style="3"/>
    <col min="5379" max="5379" width="18.125" style="3" customWidth="1"/>
    <col min="5380" max="5380" width="8" style="3" customWidth="1"/>
    <col min="5381" max="5381" width="12.875" style="3" customWidth="1"/>
    <col min="5382" max="5382" width="9.125" style="3" customWidth="1"/>
    <col min="5383" max="5383" width="7.875" style="3" customWidth="1"/>
    <col min="5384" max="5384" width="11.625" style="3" customWidth="1"/>
    <col min="5385" max="5385" width="6.625" style="3" customWidth="1"/>
    <col min="5386" max="5386" width="11.875" style="3" customWidth="1"/>
    <col min="5387" max="5387" width="8.75" style="3" customWidth="1"/>
    <col min="5388" max="5388" width="7.125" style="3" customWidth="1"/>
    <col min="5389" max="5389" width="5" style="3" customWidth="1"/>
    <col min="5390" max="5390" width="7.5" style="3" customWidth="1"/>
    <col min="5391" max="5393" width="8.25" style="3" customWidth="1"/>
    <col min="5394" max="5394" width="5.75" style="3" customWidth="1"/>
    <col min="5395" max="5634" width="9" style="3"/>
    <col min="5635" max="5635" width="18.125" style="3" customWidth="1"/>
    <col min="5636" max="5636" width="8" style="3" customWidth="1"/>
    <col min="5637" max="5637" width="12.875" style="3" customWidth="1"/>
    <col min="5638" max="5638" width="9.125" style="3" customWidth="1"/>
    <col min="5639" max="5639" width="7.875" style="3" customWidth="1"/>
    <col min="5640" max="5640" width="11.625" style="3" customWidth="1"/>
    <col min="5641" max="5641" width="6.625" style="3" customWidth="1"/>
    <col min="5642" max="5642" width="11.875" style="3" customWidth="1"/>
    <col min="5643" max="5643" width="8.75" style="3" customWidth="1"/>
    <col min="5644" max="5644" width="7.125" style="3" customWidth="1"/>
    <col min="5645" max="5645" width="5" style="3" customWidth="1"/>
    <col min="5646" max="5646" width="7.5" style="3" customWidth="1"/>
    <col min="5647" max="5649" width="8.25" style="3" customWidth="1"/>
    <col min="5650" max="5650" width="5.75" style="3" customWidth="1"/>
    <col min="5651" max="5890" width="9" style="3"/>
    <col min="5891" max="5891" width="18.125" style="3" customWidth="1"/>
    <col min="5892" max="5892" width="8" style="3" customWidth="1"/>
    <col min="5893" max="5893" width="12.875" style="3" customWidth="1"/>
    <col min="5894" max="5894" width="9.125" style="3" customWidth="1"/>
    <col min="5895" max="5895" width="7.875" style="3" customWidth="1"/>
    <col min="5896" max="5896" width="11.625" style="3" customWidth="1"/>
    <col min="5897" max="5897" width="6.625" style="3" customWidth="1"/>
    <col min="5898" max="5898" width="11.875" style="3" customWidth="1"/>
    <col min="5899" max="5899" width="8.75" style="3" customWidth="1"/>
    <col min="5900" max="5900" width="7.125" style="3" customWidth="1"/>
    <col min="5901" max="5901" width="5" style="3" customWidth="1"/>
    <col min="5902" max="5902" width="7.5" style="3" customWidth="1"/>
    <col min="5903" max="5905" width="8.25" style="3" customWidth="1"/>
    <col min="5906" max="5906" width="5.75" style="3" customWidth="1"/>
    <col min="5907" max="6146" width="9" style="3"/>
    <col min="6147" max="6147" width="18.125" style="3" customWidth="1"/>
    <col min="6148" max="6148" width="8" style="3" customWidth="1"/>
    <col min="6149" max="6149" width="12.875" style="3" customWidth="1"/>
    <col min="6150" max="6150" width="9.125" style="3" customWidth="1"/>
    <col min="6151" max="6151" width="7.875" style="3" customWidth="1"/>
    <col min="6152" max="6152" width="11.625" style="3" customWidth="1"/>
    <col min="6153" max="6153" width="6.625" style="3" customWidth="1"/>
    <col min="6154" max="6154" width="11.875" style="3" customWidth="1"/>
    <col min="6155" max="6155" width="8.75" style="3" customWidth="1"/>
    <col min="6156" max="6156" width="7.125" style="3" customWidth="1"/>
    <col min="6157" max="6157" width="5" style="3" customWidth="1"/>
    <col min="6158" max="6158" width="7.5" style="3" customWidth="1"/>
    <col min="6159" max="6161" width="8.25" style="3" customWidth="1"/>
    <col min="6162" max="6162" width="5.75" style="3" customWidth="1"/>
    <col min="6163" max="6402" width="9" style="3"/>
    <col min="6403" max="6403" width="18.125" style="3" customWidth="1"/>
    <col min="6404" max="6404" width="8" style="3" customWidth="1"/>
    <col min="6405" max="6405" width="12.875" style="3" customWidth="1"/>
    <col min="6406" max="6406" width="9.125" style="3" customWidth="1"/>
    <col min="6407" max="6407" width="7.875" style="3" customWidth="1"/>
    <col min="6408" max="6408" width="11.625" style="3" customWidth="1"/>
    <col min="6409" max="6409" width="6.625" style="3" customWidth="1"/>
    <col min="6410" max="6410" width="11.875" style="3" customWidth="1"/>
    <col min="6411" max="6411" width="8.75" style="3" customWidth="1"/>
    <col min="6412" max="6412" width="7.125" style="3" customWidth="1"/>
    <col min="6413" max="6413" width="5" style="3" customWidth="1"/>
    <col min="6414" max="6414" width="7.5" style="3" customWidth="1"/>
    <col min="6415" max="6417" width="8.25" style="3" customWidth="1"/>
    <col min="6418" max="6418" width="5.75" style="3" customWidth="1"/>
    <col min="6419" max="6658" width="9" style="3"/>
    <col min="6659" max="6659" width="18.125" style="3" customWidth="1"/>
    <col min="6660" max="6660" width="8" style="3" customWidth="1"/>
    <col min="6661" max="6661" width="12.875" style="3" customWidth="1"/>
    <col min="6662" max="6662" width="9.125" style="3" customWidth="1"/>
    <col min="6663" max="6663" width="7.875" style="3" customWidth="1"/>
    <col min="6664" max="6664" width="11.625" style="3" customWidth="1"/>
    <col min="6665" max="6665" width="6.625" style="3" customWidth="1"/>
    <col min="6666" max="6666" width="11.875" style="3" customWidth="1"/>
    <col min="6667" max="6667" width="8.75" style="3" customWidth="1"/>
    <col min="6668" max="6668" width="7.125" style="3" customWidth="1"/>
    <col min="6669" max="6669" width="5" style="3" customWidth="1"/>
    <col min="6670" max="6670" width="7.5" style="3" customWidth="1"/>
    <col min="6671" max="6673" width="8.25" style="3" customWidth="1"/>
    <col min="6674" max="6674" width="5.75" style="3" customWidth="1"/>
    <col min="6675" max="6914" width="9" style="3"/>
    <col min="6915" max="6915" width="18.125" style="3" customWidth="1"/>
    <col min="6916" max="6916" width="8" style="3" customWidth="1"/>
    <col min="6917" max="6917" width="12.875" style="3" customWidth="1"/>
    <col min="6918" max="6918" width="9.125" style="3" customWidth="1"/>
    <col min="6919" max="6919" width="7.875" style="3" customWidth="1"/>
    <col min="6920" max="6920" width="11.625" style="3" customWidth="1"/>
    <col min="6921" max="6921" width="6.625" style="3" customWidth="1"/>
    <col min="6922" max="6922" width="11.875" style="3" customWidth="1"/>
    <col min="6923" max="6923" width="8.75" style="3" customWidth="1"/>
    <col min="6924" max="6924" width="7.125" style="3" customWidth="1"/>
    <col min="6925" max="6925" width="5" style="3" customWidth="1"/>
    <col min="6926" max="6926" width="7.5" style="3" customWidth="1"/>
    <col min="6927" max="6929" width="8.25" style="3" customWidth="1"/>
    <col min="6930" max="6930" width="5.75" style="3" customWidth="1"/>
    <col min="6931" max="7170" width="9" style="3"/>
    <col min="7171" max="7171" width="18.125" style="3" customWidth="1"/>
    <col min="7172" max="7172" width="8" style="3" customWidth="1"/>
    <col min="7173" max="7173" width="12.875" style="3" customWidth="1"/>
    <col min="7174" max="7174" width="9.125" style="3" customWidth="1"/>
    <col min="7175" max="7175" width="7.875" style="3" customWidth="1"/>
    <col min="7176" max="7176" width="11.625" style="3" customWidth="1"/>
    <col min="7177" max="7177" width="6.625" style="3" customWidth="1"/>
    <col min="7178" max="7178" width="11.875" style="3" customWidth="1"/>
    <col min="7179" max="7179" width="8.75" style="3" customWidth="1"/>
    <col min="7180" max="7180" width="7.125" style="3" customWidth="1"/>
    <col min="7181" max="7181" width="5" style="3" customWidth="1"/>
    <col min="7182" max="7182" width="7.5" style="3" customWidth="1"/>
    <col min="7183" max="7185" width="8.25" style="3" customWidth="1"/>
    <col min="7186" max="7186" width="5.75" style="3" customWidth="1"/>
    <col min="7187" max="7426" width="9" style="3"/>
    <col min="7427" max="7427" width="18.125" style="3" customWidth="1"/>
    <col min="7428" max="7428" width="8" style="3" customWidth="1"/>
    <col min="7429" max="7429" width="12.875" style="3" customWidth="1"/>
    <col min="7430" max="7430" width="9.125" style="3" customWidth="1"/>
    <col min="7431" max="7431" width="7.875" style="3" customWidth="1"/>
    <col min="7432" max="7432" width="11.625" style="3" customWidth="1"/>
    <col min="7433" max="7433" width="6.625" style="3" customWidth="1"/>
    <col min="7434" max="7434" width="11.875" style="3" customWidth="1"/>
    <col min="7435" max="7435" width="8.75" style="3" customWidth="1"/>
    <col min="7436" max="7436" width="7.125" style="3" customWidth="1"/>
    <col min="7437" max="7437" width="5" style="3" customWidth="1"/>
    <col min="7438" max="7438" width="7.5" style="3" customWidth="1"/>
    <col min="7439" max="7441" width="8.25" style="3" customWidth="1"/>
    <col min="7442" max="7442" width="5.75" style="3" customWidth="1"/>
    <col min="7443" max="7682" width="9" style="3"/>
    <col min="7683" max="7683" width="18.125" style="3" customWidth="1"/>
    <col min="7684" max="7684" width="8" style="3" customWidth="1"/>
    <col min="7685" max="7685" width="12.875" style="3" customWidth="1"/>
    <col min="7686" max="7686" width="9.125" style="3" customWidth="1"/>
    <col min="7687" max="7687" width="7.875" style="3" customWidth="1"/>
    <col min="7688" max="7688" width="11.625" style="3" customWidth="1"/>
    <col min="7689" max="7689" width="6.625" style="3" customWidth="1"/>
    <col min="7690" max="7690" width="11.875" style="3" customWidth="1"/>
    <col min="7691" max="7691" width="8.75" style="3" customWidth="1"/>
    <col min="7692" max="7692" width="7.125" style="3" customWidth="1"/>
    <col min="7693" max="7693" width="5" style="3" customWidth="1"/>
    <col min="7694" max="7694" width="7.5" style="3" customWidth="1"/>
    <col min="7695" max="7697" width="8.25" style="3" customWidth="1"/>
    <col min="7698" max="7698" width="5.75" style="3" customWidth="1"/>
    <col min="7699" max="7938" width="9" style="3"/>
    <col min="7939" max="7939" width="18.125" style="3" customWidth="1"/>
    <col min="7940" max="7940" width="8" style="3" customWidth="1"/>
    <col min="7941" max="7941" width="12.875" style="3" customWidth="1"/>
    <col min="7942" max="7942" width="9.125" style="3" customWidth="1"/>
    <col min="7943" max="7943" width="7.875" style="3" customWidth="1"/>
    <col min="7944" max="7944" width="11.625" style="3" customWidth="1"/>
    <col min="7945" max="7945" width="6.625" style="3" customWidth="1"/>
    <col min="7946" max="7946" width="11.875" style="3" customWidth="1"/>
    <col min="7947" max="7947" width="8.75" style="3" customWidth="1"/>
    <col min="7948" max="7948" width="7.125" style="3" customWidth="1"/>
    <col min="7949" max="7949" width="5" style="3" customWidth="1"/>
    <col min="7950" max="7950" width="7.5" style="3" customWidth="1"/>
    <col min="7951" max="7953" width="8.25" style="3" customWidth="1"/>
    <col min="7954" max="7954" width="5.75" style="3" customWidth="1"/>
    <col min="7955" max="8194" width="9" style="3"/>
    <col min="8195" max="8195" width="18.125" style="3" customWidth="1"/>
    <col min="8196" max="8196" width="8" style="3" customWidth="1"/>
    <col min="8197" max="8197" width="12.875" style="3" customWidth="1"/>
    <col min="8198" max="8198" width="9.125" style="3" customWidth="1"/>
    <col min="8199" max="8199" width="7.875" style="3" customWidth="1"/>
    <col min="8200" max="8200" width="11.625" style="3" customWidth="1"/>
    <col min="8201" max="8201" width="6.625" style="3" customWidth="1"/>
    <col min="8202" max="8202" width="11.875" style="3" customWidth="1"/>
    <col min="8203" max="8203" width="8.75" style="3" customWidth="1"/>
    <col min="8204" max="8204" width="7.125" style="3" customWidth="1"/>
    <col min="8205" max="8205" width="5" style="3" customWidth="1"/>
    <col min="8206" max="8206" width="7.5" style="3" customWidth="1"/>
    <col min="8207" max="8209" width="8.25" style="3" customWidth="1"/>
    <col min="8210" max="8210" width="5.75" style="3" customWidth="1"/>
    <col min="8211" max="8450" width="9" style="3"/>
    <col min="8451" max="8451" width="18.125" style="3" customWidth="1"/>
    <col min="8452" max="8452" width="8" style="3" customWidth="1"/>
    <col min="8453" max="8453" width="12.875" style="3" customWidth="1"/>
    <col min="8454" max="8454" width="9.125" style="3" customWidth="1"/>
    <col min="8455" max="8455" width="7.875" style="3" customWidth="1"/>
    <col min="8456" max="8456" width="11.625" style="3" customWidth="1"/>
    <col min="8457" max="8457" width="6.625" style="3" customWidth="1"/>
    <col min="8458" max="8458" width="11.875" style="3" customWidth="1"/>
    <col min="8459" max="8459" width="8.75" style="3" customWidth="1"/>
    <col min="8460" max="8460" width="7.125" style="3" customWidth="1"/>
    <col min="8461" max="8461" width="5" style="3" customWidth="1"/>
    <col min="8462" max="8462" width="7.5" style="3" customWidth="1"/>
    <col min="8463" max="8465" width="8.25" style="3" customWidth="1"/>
    <col min="8466" max="8466" width="5.75" style="3" customWidth="1"/>
    <col min="8467" max="8706" width="9" style="3"/>
    <col min="8707" max="8707" width="18.125" style="3" customWidth="1"/>
    <col min="8708" max="8708" width="8" style="3" customWidth="1"/>
    <col min="8709" max="8709" width="12.875" style="3" customWidth="1"/>
    <col min="8710" max="8710" width="9.125" style="3" customWidth="1"/>
    <col min="8711" max="8711" width="7.875" style="3" customWidth="1"/>
    <col min="8712" max="8712" width="11.625" style="3" customWidth="1"/>
    <col min="8713" max="8713" width="6.625" style="3" customWidth="1"/>
    <col min="8714" max="8714" width="11.875" style="3" customWidth="1"/>
    <col min="8715" max="8715" width="8.75" style="3" customWidth="1"/>
    <col min="8716" max="8716" width="7.125" style="3" customWidth="1"/>
    <col min="8717" max="8717" width="5" style="3" customWidth="1"/>
    <col min="8718" max="8718" width="7.5" style="3" customWidth="1"/>
    <col min="8719" max="8721" width="8.25" style="3" customWidth="1"/>
    <col min="8722" max="8722" width="5.75" style="3" customWidth="1"/>
    <col min="8723" max="8962" width="9" style="3"/>
    <col min="8963" max="8963" width="18.125" style="3" customWidth="1"/>
    <col min="8964" max="8964" width="8" style="3" customWidth="1"/>
    <col min="8965" max="8965" width="12.875" style="3" customWidth="1"/>
    <col min="8966" max="8966" width="9.125" style="3" customWidth="1"/>
    <col min="8967" max="8967" width="7.875" style="3" customWidth="1"/>
    <col min="8968" max="8968" width="11.625" style="3" customWidth="1"/>
    <col min="8969" max="8969" width="6.625" style="3" customWidth="1"/>
    <col min="8970" max="8970" width="11.875" style="3" customWidth="1"/>
    <col min="8971" max="8971" width="8.75" style="3" customWidth="1"/>
    <col min="8972" max="8972" width="7.125" style="3" customWidth="1"/>
    <col min="8973" max="8973" width="5" style="3" customWidth="1"/>
    <col min="8974" max="8974" width="7.5" style="3" customWidth="1"/>
    <col min="8975" max="8977" width="8.25" style="3" customWidth="1"/>
    <col min="8978" max="8978" width="5.75" style="3" customWidth="1"/>
    <col min="8979" max="9218" width="9" style="3"/>
    <col min="9219" max="9219" width="18.125" style="3" customWidth="1"/>
    <col min="9220" max="9220" width="8" style="3" customWidth="1"/>
    <col min="9221" max="9221" width="12.875" style="3" customWidth="1"/>
    <col min="9222" max="9222" width="9.125" style="3" customWidth="1"/>
    <col min="9223" max="9223" width="7.875" style="3" customWidth="1"/>
    <col min="9224" max="9224" width="11.625" style="3" customWidth="1"/>
    <col min="9225" max="9225" width="6.625" style="3" customWidth="1"/>
    <col min="9226" max="9226" width="11.875" style="3" customWidth="1"/>
    <col min="9227" max="9227" width="8.75" style="3" customWidth="1"/>
    <col min="9228" max="9228" width="7.125" style="3" customWidth="1"/>
    <col min="9229" max="9229" width="5" style="3" customWidth="1"/>
    <col min="9230" max="9230" width="7.5" style="3" customWidth="1"/>
    <col min="9231" max="9233" width="8.25" style="3" customWidth="1"/>
    <col min="9234" max="9234" width="5.75" style="3" customWidth="1"/>
    <col min="9235" max="9474" width="9" style="3"/>
    <col min="9475" max="9475" width="18.125" style="3" customWidth="1"/>
    <col min="9476" max="9476" width="8" style="3" customWidth="1"/>
    <col min="9477" max="9477" width="12.875" style="3" customWidth="1"/>
    <col min="9478" max="9478" width="9.125" style="3" customWidth="1"/>
    <col min="9479" max="9479" width="7.875" style="3" customWidth="1"/>
    <col min="9480" max="9480" width="11.625" style="3" customWidth="1"/>
    <col min="9481" max="9481" width="6.625" style="3" customWidth="1"/>
    <col min="9482" max="9482" width="11.875" style="3" customWidth="1"/>
    <col min="9483" max="9483" width="8.75" style="3" customWidth="1"/>
    <col min="9484" max="9484" width="7.125" style="3" customWidth="1"/>
    <col min="9485" max="9485" width="5" style="3" customWidth="1"/>
    <col min="9486" max="9486" width="7.5" style="3" customWidth="1"/>
    <col min="9487" max="9489" width="8.25" style="3" customWidth="1"/>
    <col min="9490" max="9490" width="5.75" style="3" customWidth="1"/>
    <col min="9491" max="9730" width="9" style="3"/>
    <col min="9731" max="9731" width="18.125" style="3" customWidth="1"/>
    <col min="9732" max="9732" width="8" style="3" customWidth="1"/>
    <col min="9733" max="9733" width="12.875" style="3" customWidth="1"/>
    <col min="9734" max="9734" width="9.125" style="3" customWidth="1"/>
    <col min="9735" max="9735" width="7.875" style="3" customWidth="1"/>
    <col min="9736" max="9736" width="11.625" style="3" customWidth="1"/>
    <col min="9737" max="9737" width="6.625" style="3" customWidth="1"/>
    <col min="9738" max="9738" width="11.875" style="3" customWidth="1"/>
    <col min="9739" max="9739" width="8.75" style="3" customWidth="1"/>
    <col min="9740" max="9740" width="7.125" style="3" customWidth="1"/>
    <col min="9741" max="9741" width="5" style="3" customWidth="1"/>
    <col min="9742" max="9742" width="7.5" style="3" customWidth="1"/>
    <col min="9743" max="9745" width="8.25" style="3" customWidth="1"/>
    <col min="9746" max="9746" width="5.75" style="3" customWidth="1"/>
    <col min="9747" max="9986" width="9" style="3"/>
    <col min="9987" max="9987" width="18.125" style="3" customWidth="1"/>
    <col min="9988" max="9988" width="8" style="3" customWidth="1"/>
    <col min="9989" max="9989" width="12.875" style="3" customWidth="1"/>
    <col min="9990" max="9990" width="9.125" style="3" customWidth="1"/>
    <col min="9991" max="9991" width="7.875" style="3" customWidth="1"/>
    <col min="9992" max="9992" width="11.625" style="3" customWidth="1"/>
    <col min="9993" max="9993" width="6.625" style="3" customWidth="1"/>
    <col min="9994" max="9994" width="11.875" style="3" customWidth="1"/>
    <col min="9995" max="9995" width="8.75" style="3" customWidth="1"/>
    <col min="9996" max="9996" width="7.125" style="3" customWidth="1"/>
    <col min="9997" max="9997" width="5" style="3" customWidth="1"/>
    <col min="9998" max="9998" width="7.5" style="3" customWidth="1"/>
    <col min="9999" max="10001" width="8.25" style="3" customWidth="1"/>
    <col min="10002" max="10002" width="5.75" style="3" customWidth="1"/>
    <col min="10003" max="10242" width="9" style="3"/>
    <col min="10243" max="10243" width="18.125" style="3" customWidth="1"/>
    <col min="10244" max="10244" width="8" style="3" customWidth="1"/>
    <col min="10245" max="10245" width="12.875" style="3" customWidth="1"/>
    <col min="10246" max="10246" width="9.125" style="3" customWidth="1"/>
    <col min="10247" max="10247" width="7.875" style="3" customWidth="1"/>
    <col min="10248" max="10248" width="11.625" style="3" customWidth="1"/>
    <col min="10249" max="10249" width="6.625" style="3" customWidth="1"/>
    <col min="10250" max="10250" width="11.875" style="3" customWidth="1"/>
    <col min="10251" max="10251" width="8.75" style="3" customWidth="1"/>
    <col min="10252" max="10252" width="7.125" style="3" customWidth="1"/>
    <col min="10253" max="10253" width="5" style="3" customWidth="1"/>
    <col min="10254" max="10254" width="7.5" style="3" customWidth="1"/>
    <col min="10255" max="10257" width="8.25" style="3" customWidth="1"/>
    <col min="10258" max="10258" width="5.75" style="3" customWidth="1"/>
    <col min="10259" max="10498" width="9" style="3"/>
    <col min="10499" max="10499" width="18.125" style="3" customWidth="1"/>
    <col min="10500" max="10500" width="8" style="3" customWidth="1"/>
    <col min="10501" max="10501" width="12.875" style="3" customWidth="1"/>
    <col min="10502" max="10502" width="9.125" style="3" customWidth="1"/>
    <col min="10503" max="10503" width="7.875" style="3" customWidth="1"/>
    <col min="10504" max="10504" width="11.625" style="3" customWidth="1"/>
    <col min="10505" max="10505" width="6.625" style="3" customWidth="1"/>
    <col min="10506" max="10506" width="11.875" style="3" customWidth="1"/>
    <col min="10507" max="10507" width="8.75" style="3" customWidth="1"/>
    <col min="10508" max="10508" width="7.125" style="3" customWidth="1"/>
    <col min="10509" max="10509" width="5" style="3" customWidth="1"/>
    <col min="10510" max="10510" width="7.5" style="3" customWidth="1"/>
    <col min="10511" max="10513" width="8.25" style="3" customWidth="1"/>
    <col min="10514" max="10514" width="5.75" style="3" customWidth="1"/>
    <col min="10515" max="10754" width="9" style="3"/>
    <col min="10755" max="10755" width="18.125" style="3" customWidth="1"/>
    <col min="10756" max="10756" width="8" style="3" customWidth="1"/>
    <col min="10757" max="10757" width="12.875" style="3" customWidth="1"/>
    <col min="10758" max="10758" width="9.125" style="3" customWidth="1"/>
    <col min="10759" max="10759" width="7.875" style="3" customWidth="1"/>
    <col min="10760" max="10760" width="11.625" style="3" customWidth="1"/>
    <col min="10761" max="10761" width="6.625" style="3" customWidth="1"/>
    <col min="10762" max="10762" width="11.875" style="3" customWidth="1"/>
    <col min="10763" max="10763" width="8.75" style="3" customWidth="1"/>
    <col min="10764" max="10764" width="7.125" style="3" customWidth="1"/>
    <col min="10765" max="10765" width="5" style="3" customWidth="1"/>
    <col min="10766" max="10766" width="7.5" style="3" customWidth="1"/>
    <col min="10767" max="10769" width="8.25" style="3" customWidth="1"/>
    <col min="10770" max="10770" width="5.75" style="3" customWidth="1"/>
    <col min="10771" max="11010" width="9" style="3"/>
    <col min="11011" max="11011" width="18.125" style="3" customWidth="1"/>
    <col min="11012" max="11012" width="8" style="3" customWidth="1"/>
    <col min="11013" max="11013" width="12.875" style="3" customWidth="1"/>
    <col min="11014" max="11014" width="9.125" style="3" customWidth="1"/>
    <col min="11015" max="11015" width="7.875" style="3" customWidth="1"/>
    <col min="11016" max="11016" width="11.625" style="3" customWidth="1"/>
    <col min="11017" max="11017" width="6.625" style="3" customWidth="1"/>
    <col min="11018" max="11018" width="11.875" style="3" customWidth="1"/>
    <col min="11019" max="11019" width="8.75" style="3" customWidth="1"/>
    <col min="11020" max="11020" width="7.125" style="3" customWidth="1"/>
    <col min="11021" max="11021" width="5" style="3" customWidth="1"/>
    <col min="11022" max="11022" width="7.5" style="3" customWidth="1"/>
    <col min="11023" max="11025" width="8.25" style="3" customWidth="1"/>
    <col min="11026" max="11026" width="5.75" style="3" customWidth="1"/>
    <col min="11027" max="11266" width="9" style="3"/>
    <col min="11267" max="11267" width="18.125" style="3" customWidth="1"/>
    <col min="11268" max="11268" width="8" style="3" customWidth="1"/>
    <col min="11269" max="11269" width="12.875" style="3" customWidth="1"/>
    <col min="11270" max="11270" width="9.125" style="3" customWidth="1"/>
    <col min="11271" max="11271" width="7.875" style="3" customWidth="1"/>
    <col min="11272" max="11272" width="11.625" style="3" customWidth="1"/>
    <col min="11273" max="11273" width="6.625" style="3" customWidth="1"/>
    <col min="11274" max="11274" width="11.875" style="3" customWidth="1"/>
    <col min="11275" max="11275" width="8.75" style="3" customWidth="1"/>
    <col min="11276" max="11276" width="7.125" style="3" customWidth="1"/>
    <col min="11277" max="11277" width="5" style="3" customWidth="1"/>
    <col min="11278" max="11278" width="7.5" style="3" customWidth="1"/>
    <col min="11279" max="11281" width="8.25" style="3" customWidth="1"/>
    <col min="11282" max="11282" width="5.75" style="3" customWidth="1"/>
    <col min="11283" max="11522" width="9" style="3"/>
    <col min="11523" max="11523" width="18.125" style="3" customWidth="1"/>
    <col min="11524" max="11524" width="8" style="3" customWidth="1"/>
    <col min="11525" max="11525" width="12.875" style="3" customWidth="1"/>
    <col min="11526" max="11526" width="9.125" style="3" customWidth="1"/>
    <col min="11527" max="11527" width="7.875" style="3" customWidth="1"/>
    <col min="11528" max="11528" width="11.625" style="3" customWidth="1"/>
    <col min="11529" max="11529" width="6.625" style="3" customWidth="1"/>
    <col min="11530" max="11530" width="11.875" style="3" customWidth="1"/>
    <col min="11531" max="11531" width="8.75" style="3" customWidth="1"/>
    <col min="11532" max="11532" width="7.125" style="3" customWidth="1"/>
    <col min="11533" max="11533" width="5" style="3" customWidth="1"/>
    <col min="11534" max="11534" width="7.5" style="3" customWidth="1"/>
    <col min="11535" max="11537" width="8.25" style="3" customWidth="1"/>
    <col min="11538" max="11538" width="5.75" style="3" customWidth="1"/>
    <col min="11539" max="11778" width="9" style="3"/>
    <col min="11779" max="11779" width="18.125" style="3" customWidth="1"/>
    <col min="11780" max="11780" width="8" style="3" customWidth="1"/>
    <col min="11781" max="11781" width="12.875" style="3" customWidth="1"/>
    <col min="11782" max="11782" width="9.125" style="3" customWidth="1"/>
    <col min="11783" max="11783" width="7.875" style="3" customWidth="1"/>
    <col min="11784" max="11784" width="11.625" style="3" customWidth="1"/>
    <col min="11785" max="11785" width="6.625" style="3" customWidth="1"/>
    <col min="11786" max="11786" width="11.875" style="3" customWidth="1"/>
    <col min="11787" max="11787" width="8.75" style="3" customWidth="1"/>
    <col min="11788" max="11788" width="7.125" style="3" customWidth="1"/>
    <col min="11789" max="11789" width="5" style="3" customWidth="1"/>
    <col min="11790" max="11790" width="7.5" style="3" customWidth="1"/>
    <col min="11791" max="11793" width="8.25" style="3" customWidth="1"/>
    <col min="11794" max="11794" width="5.75" style="3" customWidth="1"/>
    <col min="11795" max="12034" width="9" style="3"/>
    <col min="12035" max="12035" width="18.125" style="3" customWidth="1"/>
    <col min="12036" max="12036" width="8" style="3" customWidth="1"/>
    <col min="12037" max="12037" width="12.875" style="3" customWidth="1"/>
    <col min="12038" max="12038" width="9.125" style="3" customWidth="1"/>
    <col min="12039" max="12039" width="7.875" style="3" customWidth="1"/>
    <col min="12040" max="12040" width="11.625" style="3" customWidth="1"/>
    <col min="12041" max="12041" width="6.625" style="3" customWidth="1"/>
    <col min="12042" max="12042" width="11.875" style="3" customWidth="1"/>
    <col min="12043" max="12043" width="8.75" style="3" customWidth="1"/>
    <col min="12044" max="12044" width="7.125" style="3" customWidth="1"/>
    <col min="12045" max="12045" width="5" style="3" customWidth="1"/>
    <col min="12046" max="12046" width="7.5" style="3" customWidth="1"/>
    <col min="12047" max="12049" width="8.25" style="3" customWidth="1"/>
    <col min="12050" max="12050" width="5.75" style="3" customWidth="1"/>
    <col min="12051" max="12290" width="9" style="3"/>
    <col min="12291" max="12291" width="18.125" style="3" customWidth="1"/>
    <col min="12292" max="12292" width="8" style="3" customWidth="1"/>
    <col min="12293" max="12293" width="12.875" style="3" customWidth="1"/>
    <col min="12294" max="12294" width="9.125" style="3" customWidth="1"/>
    <col min="12295" max="12295" width="7.875" style="3" customWidth="1"/>
    <col min="12296" max="12296" width="11.625" style="3" customWidth="1"/>
    <col min="12297" max="12297" width="6.625" style="3" customWidth="1"/>
    <col min="12298" max="12298" width="11.875" style="3" customWidth="1"/>
    <col min="12299" max="12299" width="8.75" style="3" customWidth="1"/>
    <col min="12300" max="12300" width="7.125" style="3" customWidth="1"/>
    <col min="12301" max="12301" width="5" style="3" customWidth="1"/>
    <col min="12302" max="12302" width="7.5" style="3" customWidth="1"/>
    <col min="12303" max="12305" width="8.25" style="3" customWidth="1"/>
    <col min="12306" max="12306" width="5.75" style="3" customWidth="1"/>
    <col min="12307" max="12546" width="9" style="3"/>
    <col min="12547" max="12547" width="18.125" style="3" customWidth="1"/>
    <col min="12548" max="12548" width="8" style="3" customWidth="1"/>
    <col min="12549" max="12549" width="12.875" style="3" customWidth="1"/>
    <col min="12550" max="12550" width="9.125" style="3" customWidth="1"/>
    <col min="12551" max="12551" width="7.875" style="3" customWidth="1"/>
    <col min="12552" max="12552" width="11.625" style="3" customWidth="1"/>
    <col min="12553" max="12553" width="6.625" style="3" customWidth="1"/>
    <col min="12554" max="12554" width="11.875" style="3" customWidth="1"/>
    <col min="12555" max="12555" width="8.75" style="3" customWidth="1"/>
    <col min="12556" max="12556" width="7.125" style="3" customWidth="1"/>
    <col min="12557" max="12557" width="5" style="3" customWidth="1"/>
    <col min="12558" max="12558" width="7.5" style="3" customWidth="1"/>
    <col min="12559" max="12561" width="8.25" style="3" customWidth="1"/>
    <col min="12562" max="12562" width="5.75" style="3" customWidth="1"/>
    <col min="12563" max="12802" width="9" style="3"/>
    <col min="12803" max="12803" width="18.125" style="3" customWidth="1"/>
    <col min="12804" max="12804" width="8" style="3" customWidth="1"/>
    <col min="12805" max="12805" width="12.875" style="3" customWidth="1"/>
    <col min="12806" max="12806" width="9.125" style="3" customWidth="1"/>
    <col min="12807" max="12807" width="7.875" style="3" customWidth="1"/>
    <col min="12808" max="12808" width="11.625" style="3" customWidth="1"/>
    <col min="12809" max="12809" width="6.625" style="3" customWidth="1"/>
    <col min="12810" max="12810" width="11.875" style="3" customWidth="1"/>
    <col min="12811" max="12811" width="8.75" style="3" customWidth="1"/>
    <col min="12812" max="12812" width="7.125" style="3" customWidth="1"/>
    <col min="12813" max="12813" width="5" style="3" customWidth="1"/>
    <col min="12814" max="12814" width="7.5" style="3" customWidth="1"/>
    <col min="12815" max="12817" width="8.25" style="3" customWidth="1"/>
    <col min="12818" max="12818" width="5.75" style="3" customWidth="1"/>
    <col min="12819" max="13058" width="9" style="3"/>
    <col min="13059" max="13059" width="18.125" style="3" customWidth="1"/>
    <col min="13060" max="13060" width="8" style="3" customWidth="1"/>
    <col min="13061" max="13061" width="12.875" style="3" customWidth="1"/>
    <col min="13062" max="13062" width="9.125" style="3" customWidth="1"/>
    <col min="13063" max="13063" width="7.875" style="3" customWidth="1"/>
    <col min="13064" max="13064" width="11.625" style="3" customWidth="1"/>
    <col min="13065" max="13065" width="6.625" style="3" customWidth="1"/>
    <col min="13066" max="13066" width="11.875" style="3" customWidth="1"/>
    <col min="13067" max="13067" width="8.75" style="3" customWidth="1"/>
    <col min="13068" max="13068" width="7.125" style="3" customWidth="1"/>
    <col min="13069" max="13069" width="5" style="3" customWidth="1"/>
    <col min="13070" max="13070" width="7.5" style="3" customWidth="1"/>
    <col min="13071" max="13073" width="8.25" style="3" customWidth="1"/>
    <col min="13074" max="13074" width="5.75" style="3" customWidth="1"/>
    <col min="13075" max="13314" width="9" style="3"/>
    <col min="13315" max="13315" width="18.125" style="3" customWidth="1"/>
    <col min="13316" max="13316" width="8" style="3" customWidth="1"/>
    <col min="13317" max="13317" width="12.875" style="3" customWidth="1"/>
    <col min="13318" max="13318" width="9.125" style="3" customWidth="1"/>
    <col min="13319" max="13319" width="7.875" style="3" customWidth="1"/>
    <col min="13320" max="13320" width="11.625" style="3" customWidth="1"/>
    <col min="13321" max="13321" width="6.625" style="3" customWidth="1"/>
    <col min="13322" max="13322" width="11.875" style="3" customWidth="1"/>
    <col min="13323" max="13323" width="8.75" style="3" customWidth="1"/>
    <col min="13324" max="13324" width="7.125" style="3" customWidth="1"/>
    <col min="13325" max="13325" width="5" style="3" customWidth="1"/>
    <col min="13326" max="13326" width="7.5" style="3" customWidth="1"/>
    <col min="13327" max="13329" width="8.25" style="3" customWidth="1"/>
    <col min="13330" max="13330" width="5.75" style="3" customWidth="1"/>
    <col min="13331" max="13570" width="9" style="3"/>
    <col min="13571" max="13571" width="18.125" style="3" customWidth="1"/>
    <col min="13572" max="13572" width="8" style="3" customWidth="1"/>
    <col min="13573" max="13573" width="12.875" style="3" customWidth="1"/>
    <col min="13574" max="13574" width="9.125" style="3" customWidth="1"/>
    <col min="13575" max="13575" width="7.875" style="3" customWidth="1"/>
    <col min="13576" max="13576" width="11.625" style="3" customWidth="1"/>
    <col min="13577" max="13577" width="6.625" style="3" customWidth="1"/>
    <col min="13578" max="13578" width="11.875" style="3" customWidth="1"/>
    <col min="13579" max="13579" width="8.75" style="3" customWidth="1"/>
    <col min="13580" max="13580" width="7.125" style="3" customWidth="1"/>
    <col min="13581" max="13581" width="5" style="3" customWidth="1"/>
    <col min="13582" max="13582" width="7.5" style="3" customWidth="1"/>
    <col min="13583" max="13585" width="8.25" style="3" customWidth="1"/>
    <col min="13586" max="13586" width="5.75" style="3" customWidth="1"/>
    <col min="13587" max="13826" width="9" style="3"/>
    <col min="13827" max="13827" width="18.125" style="3" customWidth="1"/>
    <col min="13828" max="13828" width="8" style="3" customWidth="1"/>
    <col min="13829" max="13829" width="12.875" style="3" customWidth="1"/>
    <col min="13830" max="13830" width="9.125" style="3" customWidth="1"/>
    <col min="13831" max="13831" width="7.875" style="3" customWidth="1"/>
    <col min="13832" max="13832" width="11.625" style="3" customWidth="1"/>
    <col min="13833" max="13833" width="6.625" style="3" customWidth="1"/>
    <col min="13834" max="13834" width="11.875" style="3" customWidth="1"/>
    <col min="13835" max="13835" width="8.75" style="3" customWidth="1"/>
    <col min="13836" max="13836" width="7.125" style="3" customWidth="1"/>
    <col min="13837" max="13837" width="5" style="3" customWidth="1"/>
    <col min="13838" max="13838" width="7.5" style="3" customWidth="1"/>
    <col min="13839" max="13841" width="8.25" style="3" customWidth="1"/>
    <col min="13842" max="13842" width="5.75" style="3" customWidth="1"/>
    <col min="13843" max="14082" width="9" style="3"/>
    <col min="14083" max="14083" width="18.125" style="3" customWidth="1"/>
    <col min="14084" max="14084" width="8" style="3" customWidth="1"/>
    <col min="14085" max="14085" width="12.875" style="3" customWidth="1"/>
    <col min="14086" max="14086" width="9.125" style="3" customWidth="1"/>
    <col min="14087" max="14087" width="7.875" style="3" customWidth="1"/>
    <col min="14088" max="14088" width="11.625" style="3" customWidth="1"/>
    <col min="14089" max="14089" width="6.625" style="3" customWidth="1"/>
    <col min="14090" max="14090" width="11.875" style="3" customWidth="1"/>
    <col min="14091" max="14091" width="8.75" style="3" customWidth="1"/>
    <col min="14092" max="14092" width="7.125" style="3" customWidth="1"/>
    <col min="14093" max="14093" width="5" style="3" customWidth="1"/>
    <col min="14094" max="14094" width="7.5" style="3" customWidth="1"/>
    <col min="14095" max="14097" width="8.25" style="3" customWidth="1"/>
    <col min="14098" max="14098" width="5.75" style="3" customWidth="1"/>
    <col min="14099" max="14338" width="9" style="3"/>
    <col min="14339" max="14339" width="18.125" style="3" customWidth="1"/>
    <col min="14340" max="14340" width="8" style="3" customWidth="1"/>
    <col min="14341" max="14341" width="12.875" style="3" customWidth="1"/>
    <col min="14342" max="14342" width="9.125" style="3" customWidth="1"/>
    <col min="14343" max="14343" width="7.875" style="3" customWidth="1"/>
    <col min="14344" max="14344" width="11.625" style="3" customWidth="1"/>
    <col min="14345" max="14345" width="6.625" style="3" customWidth="1"/>
    <col min="14346" max="14346" width="11.875" style="3" customWidth="1"/>
    <col min="14347" max="14347" width="8.75" style="3" customWidth="1"/>
    <col min="14348" max="14348" width="7.125" style="3" customWidth="1"/>
    <col min="14349" max="14349" width="5" style="3" customWidth="1"/>
    <col min="14350" max="14350" width="7.5" style="3" customWidth="1"/>
    <col min="14351" max="14353" width="8.25" style="3" customWidth="1"/>
    <col min="14354" max="14354" width="5.75" style="3" customWidth="1"/>
    <col min="14355" max="14594" width="9" style="3"/>
    <col min="14595" max="14595" width="18.125" style="3" customWidth="1"/>
    <col min="14596" max="14596" width="8" style="3" customWidth="1"/>
    <col min="14597" max="14597" width="12.875" style="3" customWidth="1"/>
    <col min="14598" max="14598" width="9.125" style="3" customWidth="1"/>
    <col min="14599" max="14599" width="7.875" style="3" customWidth="1"/>
    <col min="14600" max="14600" width="11.625" style="3" customWidth="1"/>
    <col min="14601" max="14601" width="6.625" style="3" customWidth="1"/>
    <col min="14602" max="14602" width="11.875" style="3" customWidth="1"/>
    <col min="14603" max="14603" width="8.75" style="3" customWidth="1"/>
    <col min="14604" max="14604" width="7.125" style="3" customWidth="1"/>
    <col min="14605" max="14605" width="5" style="3" customWidth="1"/>
    <col min="14606" max="14606" width="7.5" style="3" customWidth="1"/>
    <col min="14607" max="14609" width="8.25" style="3" customWidth="1"/>
    <col min="14610" max="14610" width="5.75" style="3" customWidth="1"/>
    <col min="14611" max="14850" width="9" style="3"/>
    <col min="14851" max="14851" width="18.125" style="3" customWidth="1"/>
    <col min="14852" max="14852" width="8" style="3" customWidth="1"/>
    <col min="14853" max="14853" width="12.875" style="3" customWidth="1"/>
    <col min="14854" max="14854" width="9.125" style="3" customWidth="1"/>
    <col min="14855" max="14855" width="7.875" style="3" customWidth="1"/>
    <col min="14856" max="14856" width="11.625" style="3" customWidth="1"/>
    <col min="14857" max="14857" width="6.625" style="3" customWidth="1"/>
    <col min="14858" max="14858" width="11.875" style="3" customWidth="1"/>
    <col min="14859" max="14859" width="8.75" style="3" customWidth="1"/>
    <col min="14860" max="14860" width="7.125" style="3" customWidth="1"/>
    <col min="14861" max="14861" width="5" style="3" customWidth="1"/>
    <col min="14862" max="14862" width="7.5" style="3" customWidth="1"/>
    <col min="14863" max="14865" width="8.25" style="3" customWidth="1"/>
    <col min="14866" max="14866" width="5.75" style="3" customWidth="1"/>
    <col min="14867" max="15106" width="9" style="3"/>
    <col min="15107" max="15107" width="18.125" style="3" customWidth="1"/>
    <col min="15108" max="15108" width="8" style="3" customWidth="1"/>
    <col min="15109" max="15109" width="12.875" style="3" customWidth="1"/>
    <col min="15110" max="15110" width="9.125" style="3" customWidth="1"/>
    <col min="15111" max="15111" width="7.875" style="3" customWidth="1"/>
    <col min="15112" max="15112" width="11.625" style="3" customWidth="1"/>
    <col min="15113" max="15113" width="6.625" style="3" customWidth="1"/>
    <col min="15114" max="15114" width="11.875" style="3" customWidth="1"/>
    <col min="15115" max="15115" width="8.75" style="3" customWidth="1"/>
    <col min="15116" max="15116" width="7.125" style="3" customWidth="1"/>
    <col min="15117" max="15117" width="5" style="3" customWidth="1"/>
    <col min="15118" max="15118" width="7.5" style="3" customWidth="1"/>
    <col min="15119" max="15121" width="8.25" style="3" customWidth="1"/>
    <col min="15122" max="15122" width="5.75" style="3" customWidth="1"/>
    <col min="15123" max="15362" width="9" style="3"/>
    <col min="15363" max="15363" width="18.125" style="3" customWidth="1"/>
    <col min="15364" max="15364" width="8" style="3" customWidth="1"/>
    <col min="15365" max="15365" width="12.875" style="3" customWidth="1"/>
    <col min="15366" max="15366" width="9.125" style="3" customWidth="1"/>
    <col min="15367" max="15367" width="7.875" style="3" customWidth="1"/>
    <col min="15368" max="15368" width="11.625" style="3" customWidth="1"/>
    <col min="15369" max="15369" width="6.625" style="3" customWidth="1"/>
    <col min="15370" max="15370" width="11.875" style="3" customWidth="1"/>
    <col min="15371" max="15371" width="8.75" style="3" customWidth="1"/>
    <col min="15372" max="15372" width="7.125" style="3" customWidth="1"/>
    <col min="15373" max="15373" width="5" style="3" customWidth="1"/>
    <col min="15374" max="15374" width="7.5" style="3" customWidth="1"/>
    <col min="15375" max="15377" width="8.25" style="3" customWidth="1"/>
    <col min="15378" max="15378" width="5.75" style="3" customWidth="1"/>
    <col min="15379" max="15618" width="9" style="3"/>
    <col min="15619" max="15619" width="18.125" style="3" customWidth="1"/>
    <col min="15620" max="15620" width="8" style="3" customWidth="1"/>
    <col min="15621" max="15621" width="12.875" style="3" customWidth="1"/>
    <col min="15622" max="15622" width="9.125" style="3" customWidth="1"/>
    <col min="15623" max="15623" width="7.875" style="3" customWidth="1"/>
    <col min="15624" max="15624" width="11.625" style="3" customWidth="1"/>
    <col min="15625" max="15625" width="6.625" style="3" customWidth="1"/>
    <col min="15626" max="15626" width="11.875" style="3" customWidth="1"/>
    <col min="15627" max="15627" width="8.75" style="3" customWidth="1"/>
    <col min="15628" max="15628" width="7.125" style="3" customWidth="1"/>
    <col min="15629" max="15629" width="5" style="3" customWidth="1"/>
    <col min="15630" max="15630" width="7.5" style="3" customWidth="1"/>
    <col min="15631" max="15633" width="8.25" style="3" customWidth="1"/>
    <col min="15634" max="15634" width="5.75" style="3" customWidth="1"/>
    <col min="15635" max="15874" width="9" style="3"/>
    <col min="15875" max="15875" width="18.125" style="3" customWidth="1"/>
    <col min="15876" max="15876" width="8" style="3" customWidth="1"/>
    <col min="15877" max="15877" width="12.875" style="3" customWidth="1"/>
    <col min="15878" max="15878" width="9.125" style="3" customWidth="1"/>
    <col min="15879" max="15879" width="7.875" style="3" customWidth="1"/>
    <col min="15880" max="15880" width="11.625" style="3" customWidth="1"/>
    <col min="15881" max="15881" width="6.625" style="3" customWidth="1"/>
    <col min="15882" max="15882" width="11.875" style="3" customWidth="1"/>
    <col min="15883" max="15883" width="8.75" style="3" customWidth="1"/>
    <col min="15884" max="15884" width="7.125" style="3" customWidth="1"/>
    <col min="15885" max="15885" width="5" style="3" customWidth="1"/>
    <col min="15886" max="15886" width="7.5" style="3" customWidth="1"/>
    <col min="15887" max="15889" width="8.25" style="3" customWidth="1"/>
    <col min="15890" max="15890" width="5.75" style="3" customWidth="1"/>
    <col min="15891" max="16130" width="9" style="3"/>
    <col min="16131" max="16131" width="18.125" style="3" customWidth="1"/>
    <col min="16132" max="16132" width="8" style="3" customWidth="1"/>
    <col min="16133" max="16133" width="12.875" style="3" customWidth="1"/>
    <col min="16134" max="16134" width="9.125" style="3" customWidth="1"/>
    <col min="16135" max="16135" width="7.875" style="3" customWidth="1"/>
    <col min="16136" max="16136" width="11.625" style="3" customWidth="1"/>
    <col min="16137" max="16137" width="6.625" style="3" customWidth="1"/>
    <col min="16138" max="16138" width="11.875" style="3" customWidth="1"/>
    <col min="16139" max="16139" width="8.75" style="3" customWidth="1"/>
    <col min="16140" max="16140" width="7.125" style="3" customWidth="1"/>
    <col min="16141" max="16141" width="5" style="3" customWidth="1"/>
    <col min="16142" max="16142" width="7.5" style="3" customWidth="1"/>
    <col min="16143" max="16145" width="8.25" style="3" customWidth="1"/>
    <col min="16146" max="16146" width="5.75" style="3" customWidth="1"/>
    <col min="16147" max="16384" width="9" style="3"/>
  </cols>
  <sheetData>
    <row r="1" spans="1:25" ht="41.25" customHeight="1" x14ac:dyDescent="0.3">
      <c r="A1" s="239" t="s">
        <v>437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</row>
    <row r="2" spans="1:25" s="4" customFormat="1" ht="24" customHeight="1" thickBot="1" x14ac:dyDescent="0.35">
      <c r="A2" s="273" t="s">
        <v>291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</row>
    <row r="3" spans="1:25" s="10" customFormat="1" ht="22.5" customHeight="1" x14ac:dyDescent="0.3">
      <c r="A3" s="240" t="s">
        <v>53</v>
      </c>
      <c r="B3" s="242" t="s">
        <v>8</v>
      </c>
      <c r="C3" s="242" t="s">
        <v>35</v>
      </c>
      <c r="D3" s="242" t="s">
        <v>51</v>
      </c>
      <c r="E3" s="242"/>
      <c r="F3" s="242"/>
      <c r="G3" s="242"/>
      <c r="H3" s="242" t="s">
        <v>37</v>
      </c>
      <c r="I3" s="242" t="s">
        <v>152</v>
      </c>
      <c r="J3" s="242"/>
      <c r="K3" s="242" t="s">
        <v>38</v>
      </c>
      <c r="L3" s="242"/>
      <c r="M3" s="245" t="s">
        <v>2</v>
      </c>
      <c r="N3" s="247" t="s">
        <v>290</v>
      </c>
      <c r="O3" s="247"/>
      <c r="P3" s="247"/>
      <c r="Q3" s="247" t="s">
        <v>466</v>
      </c>
      <c r="R3" s="248" t="s">
        <v>3</v>
      </c>
    </row>
    <row r="4" spans="1:25" s="10" customFormat="1" ht="22.5" customHeight="1" thickBot="1" x14ac:dyDescent="0.35">
      <c r="A4" s="241"/>
      <c r="B4" s="244"/>
      <c r="C4" s="244"/>
      <c r="D4" s="244" t="s">
        <v>40</v>
      </c>
      <c r="E4" s="244"/>
      <c r="F4" s="179" t="s">
        <v>41</v>
      </c>
      <c r="G4" s="179" t="s">
        <v>42</v>
      </c>
      <c r="H4" s="244"/>
      <c r="I4" s="179" t="s">
        <v>153</v>
      </c>
      <c r="J4" s="180" t="s">
        <v>154</v>
      </c>
      <c r="K4" s="179" t="s">
        <v>38</v>
      </c>
      <c r="L4" s="179" t="s">
        <v>1</v>
      </c>
      <c r="M4" s="246"/>
      <c r="N4" s="181" t="s">
        <v>43</v>
      </c>
      <c r="O4" s="181" t="s">
        <v>423</v>
      </c>
      <c r="P4" s="181" t="s">
        <v>424</v>
      </c>
      <c r="Q4" s="303"/>
      <c r="R4" s="249"/>
    </row>
    <row r="5" spans="1:25" s="10" customFormat="1" ht="22.5" customHeight="1" thickTop="1" x14ac:dyDescent="0.3">
      <c r="A5" s="116" t="s">
        <v>0</v>
      </c>
      <c r="B5" s="117"/>
      <c r="C5" s="117"/>
      <c r="D5" s="117"/>
      <c r="E5" s="69">
        <f>SUBTOTAL(3,E6:E11)</f>
        <v>6</v>
      </c>
      <c r="F5" s="70">
        <f>SUBTOTAL(3,F6:F11)</f>
        <v>6</v>
      </c>
      <c r="G5" s="117"/>
      <c r="H5" s="117"/>
      <c r="I5" s="69">
        <f>SUBTOTAL(3,I6:I11)</f>
        <v>6</v>
      </c>
      <c r="J5" s="161">
        <f>SUM(J6:J12)</f>
        <v>9900</v>
      </c>
      <c r="K5" s="182"/>
      <c r="L5" s="117"/>
      <c r="M5" s="163"/>
      <c r="N5" s="19">
        <f>SUBTOTAL(9,N6:N11)</f>
        <v>12590000</v>
      </c>
      <c r="O5" s="19">
        <f>SUBTOTAL(9,O6:O11)</f>
        <v>6295000</v>
      </c>
      <c r="P5" s="19">
        <f>SUBTOTAL(9,P6:P11)</f>
        <v>6295000</v>
      </c>
      <c r="Q5" s="19"/>
      <c r="R5" s="121"/>
      <c r="T5" s="279" t="s">
        <v>443</v>
      </c>
      <c r="U5" s="280"/>
      <c r="V5" s="280"/>
      <c r="W5" s="280"/>
      <c r="X5" s="281"/>
    </row>
    <row r="6" spans="1:25" s="12" customFormat="1" ht="22.5" customHeight="1" x14ac:dyDescent="0.3">
      <c r="A6" s="165">
        <v>1</v>
      </c>
      <c r="B6" s="36" t="s">
        <v>5</v>
      </c>
      <c r="C6" s="36" t="s">
        <v>380</v>
      </c>
      <c r="D6" s="36" t="s">
        <v>45</v>
      </c>
      <c r="E6" s="36" t="s">
        <v>266</v>
      </c>
      <c r="F6" s="36" t="s">
        <v>47</v>
      </c>
      <c r="G6" s="36" t="s">
        <v>48</v>
      </c>
      <c r="H6" s="36" t="s">
        <v>156</v>
      </c>
      <c r="I6" s="36" t="s">
        <v>52</v>
      </c>
      <c r="J6" s="166">
        <v>500</v>
      </c>
      <c r="K6" s="167">
        <v>1</v>
      </c>
      <c r="L6" s="36" t="s">
        <v>4</v>
      </c>
      <c r="M6" s="166">
        <v>3000000</v>
      </c>
      <c r="N6" s="37">
        <f t="shared" ref="N6:N10" si="0">K6*M6</f>
        <v>3000000</v>
      </c>
      <c r="O6" s="37">
        <f t="shared" ref="O6:O10" si="1">N6/2</f>
        <v>1500000</v>
      </c>
      <c r="P6" s="37">
        <f t="shared" ref="P6:P10" si="2">N6/2</f>
        <v>1500000</v>
      </c>
      <c r="Q6" s="37" t="s">
        <v>455</v>
      </c>
      <c r="R6" s="125" t="s">
        <v>49</v>
      </c>
      <c r="T6" s="101" t="s">
        <v>9</v>
      </c>
      <c r="U6" s="20" t="s">
        <v>16</v>
      </c>
      <c r="V6" s="20" t="s">
        <v>17</v>
      </c>
      <c r="W6" s="20" t="s">
        <v>54</v>
      </c>
      <c r="X6" s="102" t="s">
        <v>10</v>
      </c>
    </row>
    <row r="7" spans="1:25" s="12" customFormat="1" ht="22.5" customHeight="1" x14ac:dyDescent="0.3">
      <c r="A7" s="168">
        <v>2</v>
      </c>
      <c r="B7" s="38" t="s">
        <v>5</v>
      </c>
      <c r="C7" s="38" t="s">
        <v>379</v>
      </c>
      <c r="D7" s="38" t="s">
        <v>45</v>
      </c>
      <c r="E7" s="38" t="s">
        <v>266</v>
      </c>
      <c r="F7" s="38" t="s">
        <v>47</v>
      </c>
      <c r="G7" s="38" t="s">
        <v>48</v>
      </c>
      <c r="H7" s="38" t="s">
        <v>156</v>
      </c>
      <c r="I7" s="38" t="s">
        <v>50</v>
      </c>
      <c r="J7" s="169">
        <v>500</v>
      </c>
      <c r="K7" s="170">
        <v>1</v>
      </c>
      <c r="L7" s="38" t="s">
        <v>4</v>
      </c>
      <c r="M7" s="169">
        <v>400000</v>
      </c>
      <c r="N7" s="39">
        <f t="shared" si="0"/>
        <v>400000</v>
      </c>
      <c r="O7" s="39">
        <f t="shared" si="1"/>
        <v>200000</v>
      </c>
      <c r="P7" s="39">
        <f t="shared" si="2"/>
        <v>200000</v>
      </c>
      <c r="Q7" s="39" t="s">
        <v>454</v>
      </c>
      <c r="R7" s="129" t="s">
        <v>49</v>
      </c>
      <c r="T7" s="101" t="s">
        <v>24</v>
      </c>
      <c r="U7" s="20" t="s">
        <v>378</v>
      </c>
      <c r="V7" s="20" t="s">
        <v>18</v>
      </c>
      <c r="W7" s="21">
        <v>3000000</v>
      </c>
      <c r="X7" s="102"/>
    </row>
    <row r="8" spans="1:25" s="12" customFormat="1" ht="22.5" customHeight="1" x14ac:dyDescent="0.3">
      <c r="A8" s="168">
        <v>3</v>
      </c>
      <c r="B8" s="38" t="s">
        <v>5</v>
      </c>
      <c r="C8" s="38" t="s">
        <v>377</v>
      </c>
      <c r="D8" s="38" t="s">
        <v>45</v>
      </c>
      <c r="E8" s="38" t="s">
        <v>266</v>
      </c>
      <c r="F8" s="38" t="s">
        <v>47</v>
      </c>
      <c r="G8" s="38" t="s">
        <v>48</v>
      </c>
      <c r="H8" s="38" t="s">
        <v>156</v>
      </c>
      <c r="I8" s="38" t="s">
        <v>50</v>
      </c>
      <c r="J8" s="169">
        <v>3200</v>
      </c>
      <c r="K8" s="170">
        <v>1</v>
      </c>
      <c r="L8" s="38" t="s">
        <v>4</v>
      </c>
      <c r="M8" s="169">
        <v>190000</v>
      </c>
      <c r="N8" s="39">
        <f t="shared" si="0"/>
        <v>190000</v>
      </c>
      <c r="O8" s="39">
        <f t="shared" si="1"/>
        <v>95000</v>
      </c>
      <c r="P8" s="39">
        <f t="shared" si="2"/>
        <v>95000</v>
      </c>
      <c r="Q8" s="39" t="s">
        <v>455</v>
      </c>
      <c r="R8" s="129" t="s">
        <v>49</v>
      </c>
      <c r="T8" s="101" t="s">
        <v>24</v>
      </c>
      <c r="U8" s="20" t="s">
        <v>376</v>
      </c>
      <c r="V8" s="20" t="s">
        <v>18</v>
      </c>
      <c r="W8" s="21">
        <v>400000</v>
      </c>
      <c r="X8" s="102" t="s">
        <v>482</v>
      </c>
    </row>
    <row r="9" spans="1:25" s="12" customFormat="1" ht="22.5" customHeight="1" x14ac:dyDescent="0.3">
      <c r="A9" s="168">
        <v>4</v>
      </c>
      <c r="B9" s="38" t="s">
        <v>5</v>
      </c>
      <c r="C9" s="38" t="s">
        <v>375</v>
      </c>
      <c r="D9" s="38" t="s">
        <v>45</v>
      </c>
      <c r="E9" s="38" t="s">
        <v>266</v>
      </c>
      <c r="F9" s="38" t="s">
        <v>47</v>
      </c>
      <c r="G9" s="38" t="s">
        <v>48</v>
      </c>
      <c r="H9" s="38" t="s">
        <v>156</v>
      </c>
      <c r="I9" s="38" t="s">
        <v>50</v>
      </c>
      <c r="J9" s="169">
        <v>3200</v>
      </c>
      <c r="K9" s="170">
        <v>1</v>
      </c>
      <c r="L9" s="38" t="s">
        <v>4</v>
      </c>
      <c r="M9" s="169">
        <v>1200000</v>
      </c>
      <c r="N9" s="39">
        <f t="shared" si="0"/>
        <v>1200000</v>
      </c>
      <c r="O9" s="39">
        <f t="shared" si="1"/>
        <v>600000</v>
      </c>
      <c r="P9" s="39">
        <f t="shared" si="2"/>
        <v>600000</v>
      </c>
      <c r="Q9" s="39" t="s">
        <v>455</v>
      </c>
      <c r="R9" s="129" t="s">
        <v>49</v>
      </c>
      <c r="T9" s="101" t="s">
        <v>24</v>
      </c>
      <c r="U9" s="20" t="s">
        <v>374</v>
      </c>
      <c r="V9" s="20" t="s">
        <v>18</v>
      </c>
      <c r="W9" s="21">
        <v>190000</v>
      </c>
      <c r="X9" s="102"/>
    </row>
    <row r="10" spans="1:25" s="12" customFormat="1" ht="22.5" customHeight="1" x14ac:dyDescent="0.3">
      <c r="A10" s="168">
        <v>5</v>
      </c>
      <c r="B10" s="38" t="s">
        <v>5</v>
      </c>
      <c r="C10" s="38" t="s">
        <v>186</v>
      </c>
      <c r="D10" s="38" t="s">
        <v>45</v>
      </c>
      <c r="E10" s="38" t="s">
        <v>266</v>
      </c>
      <c r="F10" s="38" t="s">
        <v>47</v>
      </c>
      <c r="G10" s="38" t="s">
        <v>48</v>
      </c>
      <c r="H10" s="38" t="s">
        <v>156</v>
      </c>
      <c r="I10" s="38" t="s">
        <v>50</v>
      </c>
      <c r="J10" s="169">
        <v>1500</v>
      </c>
      <c r="K10" s="170">
        <v>1</v>
      </c>
      <c r="L10" s="38" t="s">
        <v>4</v>
      </c>
      <c r="M10" s="169">
        <v>2800000</v>
      </c>
      <c r="N10" s="39">
        <f t="shared" si="0"/>
        <v>2800000</v>
      </c>
      <c r="O10" s="39">
        <f t="shared" si="1"/>
        <v>1400000</v>
      </c>
      <c r="P10" s="39">
        <f t="shared" si="2"/>
        <v>1400000</v>
      </c>
      <c r="Q10" s="39" t="s">
        <v>455</v>
      </c>
      <c r="R10" s="129" t="s">
        <v>49</v>
      </c>
      <c r="T10" s="101" t="s">
        <v>24</v>
      </c>
      <c r="U10" s="20" t="s">
        <v>373</v>
      </c>
      <c r="V10" s="20" t="s">
        <v>18</v>
      </c>
      <c r="W10" s="21">
        <v>1200000</v>
      </c>
      <c r="X10" s="102"/>
    </row>
    <row r="11" spans="1:25" s="12" customFormat="1" ht="22.5" customHeight="1" x14ac:dyDescent="0.3">
      <c r="A11" s="168">
        <v>6</v>
      </c>
      <c r="B11" s="38" t="s">
        <v>5</v>
      </c>
      <c r="C11" s="38" t="s">
        <v>371</v>
      </c>
      <c r="D11" s="38" t="s">
        <v>45</v>
      </c>
      <c r="E11" s="38" t="s">
        <v>266</v>
      </c>
      <c r="F11" s="38" t="s">
        <v>47</v>
      </c>
      <c r="G11" s="38" t="s">
        <v>48</v>
      </c>
      <c r="H11" s="38" t="s">
        <v>156</v>
      </c>
      <c r="I11" s="38" t="s">
        <v>50</v>
      </c>
      <c r="J11" s="169">
        <v>1000</v>
      </c>
      <c r="K11" s="170">
        <v>1</v>
      </c>
      <c r="L11" s="38" t="s">
        <v>307</v>
      </c>
      <c r="M11" s="169">
        <v>5000000</v>
      </c>
      <c r="N11" s="39">
        <f t="shared" ref="N11" si="3">K11*M11</f>
        <v>5000000</v>
      </c>
      <c r="O11" s="39">
        <f t="shared" ref="O11" si="4">N11/2</f>
        <v>2500000</v>
      </c>
      <c r="P11" s="39">
        <f t="shared" ref="P11" si="5">N11/2</f>
        <v>2500000</v>
      </c>
      <c r="Q11" s="39" t="s">
        <v>455</v>
      </c>
      <c r="R11" s="129" t="s">
        <v>306</v>
      </c>
      <c r="T11" s="101" t="s">
        <v>372</v>
      </c>
      <c r="U11" s="20" t="s">
        <v>189</v>
      </c>
      <c r="V11" s="20" t="s">
        <v>18</v>
      </c>
      <c r="W11" s="21">
        <v>2800000</v>
      </c>
      <c r="X11" s="102"/>
    </row>
    <row r="12" spans="1:25" s="12" customFormat="1" ht="22.5" customHeight="1" x14ac:dyDescent="0.3">
      <c r="A12" s="168"/>
      <c r="B12" s="38"/>
      <c r="C12" s="38"/>
      <c r="D12" s="38"/>
      <c r="E12" s="38"/>
      <c r="F12" s="38"/>
      <c r="G12" s="38"/>
      <c r="H12" s="38"/>
      <c r="I12" s="38"/>
      <c r="J12" s="169"/>
      <c r="K12" s="170"/>
      <c r="L12" s="38"/>
      <c r="M12" s="169"/>
      <c r="N12" s="39"/>
      <c r="O12" s="39"/>
      <c r="P12" s="39"/>
      <c r="Q12" s="39"/>
      <c r="R12" s="129"/>
      <c r="T12" s="101" t="s">
        <v>24</v>
      </c>
      <c r="U12" s="20" t="s">
        <v>370</v>
      </c>
      <c r="V12" s="20" t="s">
        <v>18</v>
      </c>
      <c r="W12" s="21">
        <v>1000000</v>
      </c>
      <c r="X12" s="102"/>
    </row>
    <row r="13" spans="1:25" s="12" customFormat="1" ht="22.5" customHeight="1" thickBot="1" x14ac:dyDescent="0.35">
      <c r="A13" s="136"/>
      <c r="B13" s="26"/>
      <c r="C13" s="26"/>
      <c r="D13" s="26"/>
      <c r="E13" s="25"/>
      <c r="F13" s="26"/>
      <c r="G13" s="26"/>
      <c r="H13" s="26"/>
      <c r="I13" s="26"/>
      <c r="J13" s="183"/>
      <c r="K13" s="26"/>
      <c r="L13" s="26"/>
      <c r="M13" s="184"/>
      <c r="N13" s="27"/>
      <c r="O13" s="27"/>
      <c r="P13" s="27"/>
      <c r="Q13" s="27"/>
      <c r="R13" s="140"/>
      <c r="T13" s="101" t="s">
        <v>24</v>
      </c>
      <c r="U13" s="20" t="s">
        <v>369</v>
      </c>
      <c r="V13" s="20" t="s">
        <v>304</v>
      </c>
      <c r="W13" s="21">
        <v>5000000</v>
      </c>
      <c r="X13" s="102" t="s">
        <v>422</v>
      </c>
      <c r="Y13" s="176" t="s">
        <v>326</v>
      </c>
    </row>
    <row r="14" spans="1:25" s="4" customFormat="1" ht="22.5" customHeight="1" x14ac:dyDescent="0.3">
      <c r="B14" s="12"/>
      <c r="C14" s="12"/>
      <c r="D14" s="12"/>
      <c r="E14" s="12"/>
      <c r="F14" s="12"/>
      <c r="G14" s="12"/>
      <c r="H14" s="12"/>
      <c r="I14" s="12"/>
      <c r="J14" s="33"/>
      <c r="K14" s="12"/>
      <c r="L14" s="12"/>
      <c r="M14" s="141"/>
      <c r="N14" s="15"/>
      <c r="O14" s="15"/>
      <c r="P14" s="15"/>
      <c r="Q14" s="15"/>
      <c r="T14" s="294" t="s">
        <v>368</v>
      </c>
      <c r="U14" s="295"/>
      <c r="V14" s="295"/>
      <c r="W14" s="295"/>
      <c r="X14" s="296"/>
    </row>
    <row r="15" spans="1:25" s="10" customFormat="1" ht="22.5" customHeight="1" x14ac:dyDescent="0.3">
      <c r="A15" s="10" t="s">
        <v>263</v>
      </c>
      <c r="B15" s="13"/>
      <c r="C15" s="13"/>
      <c r="D15" s="13"/>
      <c r="E15" s="13"/>
      <c r="F15" s="13"/>
      <c r="G15" s="13"/>
      <c r="H15" s="13"/>
      <c r="I15" s="13"/>
      <c r="J15" s="32"/>
      <c r="K15" s="13"/>
      <c r="L15" s="13"/>
      <c r="M15" s="142"/>
      <c r="N15" s="16"/>
      <c r="O15" s="16"/>
      <c r="P15" s="16"/>
      <c r="Q15" s="16"/>
      <c r="T15" s="294"/>
      <c r="U15" s="295"/>
      <c r="V15" s="295"/>
      <c r="W15" s="295"/>
      <c r="X15" s="296"/>
    </row>
    <row r="16" spans="1:25" s="10" customFormat="1" ht="22.5" customHeight="1" x14ac:dyDescent="0.3">
      <c r="A16" s="10" t="s">
        <v>261</v>
      </c>
      <c r="B16" s="13"/>
      <c r="C16" s="13"/>
      <c r="D16" s="13"/>
      <c r="E16" s="13"/>
      <c r="F16" s="13"/>
      <c r="G16" s="13"/>
      <c r="H16" s="13"/>
      <c r="I16" s="13"/>
      <c r="J16" s="32"/>
      <c r="K16" s="13"/>
      <c r="L16" s="13"/>
      <c r="M16" s="142"/>
      <c r="N16" s="16"/>
      <c r="O16" s="16"/>
      <c r="P16" s="16"/>
      <c r="Q16" s="16"/>
      <c r="T16" s="294"/>
      <c r="U16" s="295"/>
      <c r="V16" s="295"/>
      <c r="W16" s="295"/>
      <c r="X16" s="296"/>
    </row>
    <row r="17" spans="1:24" ht="22.5" customHeight="1" thickBot="1" x14ac:dyDescent="0.35">
      <c r="A17" s="10" t="s">
        <v>367</v>
      </c>
      <c r="T17" s="297"/>
      <c r="U17" s="298"/>
      <c r="V17" s="298"/>
      <c r="W17" s="298"/>
      <c r="X17" s="299"/>
    </row>
    <row r="18" spans="1:24" ht="22.5" customHeight="1" x14ac:dyDescent="0.3">
      <c r="A18" s="10" t="s">
        <v>366</v>
      </c>
    </row>
    <row r="19" spans="1:24" ht="22.5" customHeight="1" x14ac:dyDescent="0.3">
      <c r="A19" s="88" t="s">
        <v>365</v>
      </c>
    </row>
    <row r="20" spans="1:24" ht="22.5" customHeight="1" x14ac:dyDescent="0.3">
      <c r="A20" s="88" t="s">
        <v>364</v>
      </c>
    </row>
    <row r="23" spans="1:24" ht="16.5" customHeight="1" x14ac:dyDescent="0.3"/>
  </sheetData>
  <autoFilter ref="A4:R4">
    <filterColumn colId="3" showButton="0"/>
  </autoFilter>
  <mergeCells count="16">
    <mergeCell ref="T5:X5"/>
    <mergeCell ref="T14:X17"/>
    <mergeCell ref="A1:R1"/>
    <mergeCell ref="A2:R2"/>
    <mergeCell ref="A3:A4"/>
    <mergeCell ref="B3:B4"/>
    <mergeCell ref="C3:C4"/>
    <mergeCell ref="D3:G3"/>
    <mergeCell ref="H3:H4"/>
    <mergeCell ref="I3:J3"/>
    <mergeCell ref="K3:L3"/>
    <mergeCell ref="M3:M4"/>
    <mergeCell ref="N3:P3"/>
    <mergeCell ref="R3:R4"/>
    <mergeCell ref="D4:E4"/>
    <mergeCell ref="Q3:Q4"/>
  </mergeCells>
  <phoneticPr fontId="1" type="noConversion"/>
  <printOptions horizontalCentered="1"/>
  <pageMargins left="0.39370078740157483" right="0.39370078740157483" top="0.74803149606299213" bottom="0.39370078740157483" header="0.31496062992125984" footer="0.31496062992125984"/>
  <pageSetup paperSize="9"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X28"/>
  <sheetViews>
    <sheetView view="pageBreakPreview" zoomScale="70" zoomScaleNormal="100" zoomScaleSheetLayoutView="70" workbookViewId="0">
      <selection activeCell="P33" sqref="P33"/>
    </sheetView>
  </sheetViews>
  <sheetFormatPr defaultRowHeight="16.5" x14ac:dyDescent="0.3"/>
  <cols>
    <col min="1" max="1" width="6.625" style="14" customWidth="1"/>
    <col min="2" max="2" width="6.75" style="14" customWidth="1"/>
    <col min="3" max="3" width="18.125" style="14" customWidth="1"/>
    <col min="4" max="4" width="8" style="14" customWidth="1"/>
    <col min="5" max="5" width="12.875" style="14" customWidth="1"/>
    <col min="6" max="6" width="7.875" style="14" customWidth="1"/>
    <col min="7" max="7" width="18" style="14" customWidth="1"/>
    <col min="8" max="9" width="6.625" style="14" customWidth="1"/>
    <col min="10" max="10" width="16.625" style="14" customWidth="1"/>
    <col min="11" max="11" width="8.75" style="34" customWidth="1"/>
    <col min="12" max="12" width="10.625" style="14" customWidth="1"/>
    <col min="13" max="13" width="7.25" style="14" customWidth="1"/>
    <col min="14" max="14" width="10.25" style="144" customWidth="1"/>
    <col min="15" max="16" width="14.875" style="17" bestFit="1" customWidth="1"/>
    <col min="17" max="17" width="14.875" style="17" customWidth="1"/>
    <col min="18" max="18" width="9.75" style="14" customWidth="1"/>
    <col min="19" max="19" width="9" style="3"/>
    <col min="20" max="20" width="12.625" style="3" customWidth="1"/>
    <col min="21" max="21" width="18.625" style="3" customWidth="1"/>
    <col min="22" max="23" width="12.625" style="3" customWidth="1"/>
    <col min="24" max="24" width="18.625" style="3" customWidth="1"/>
    <col min="25" max="238" width="9" style="3"/>
    <col min="239" max="239" width="18.125" style="3" customWidth="1"/>
    <col min="240" max="240" width="8" style="3" customWidth="1"/>
    <col min="241" max="241" width="12.875" style="3" customWidth="1"/>
    <col min="242" max="242" width="9.125" style="3" customWidth="1"/>
    <col min="243" max="243" width="7.875" style="3" customWidth="1"/>
    <col min="244" max="244" width="11.625" style="3" customWidth="1"/>
    <col min="245" max="245" width="6.625" style="3" customWidth="1"/>
    <col min="246" max="246" width="11.875" style="3" customWidth="1"/>
    <col min="247" max="247" width="8.75" style="3" customWidth="1"/>
    <col min="248" max="248" width="7.125" style="3" customWidth="1"/>
    <col min="249" max="249" width="5" style="3" customWidth="1"/>
    <col min="250" max="250" width="7.5" style="3" customWidth="1"/>
    <col min="251" max="253" width="8.25" style="3" customWidth="1"/>
    <col min="254" max="254" width="5.75" style="3" customWidth="1"/>
    <col min="255" max="494" width="9" style="3"/>
    <col min="495" max="495" width="18.125" style="3" customWidth="1"/>
    <col min="496" max="496" width="8" style="3" customWidth="1"/>
    <col min="497" max="497" width="12.875" style="3" customWidth="1"/>
    <col min="498" max="498" width="9.125" style="3" customWidth="1"/>
    <col min="499" max="499" width="7.875" style="3" customWidth="1"/>
    <col min="500" max="500" width="11.625" style="3" customWidth="1"/>
    <col min="501" max="501" width="6.625" style="3" customWidth="1"/>
    <col min="502" max="502" width="11.875" style="3" customWidth="1"/>
    <col min="503" max="503" width="8.75" style="3" customWidth="1"/>
    <col min="504" max="504" width="7.125" style="3" customWidth="1"/>
    <col min="505" max="505" width="5" style="3" customWidth="1"/>
    <col min="506" max="506" width="7.5" style="3" customWidth="1"/>
    <col min="507" max="509" width="8.25" style="3" customWidth="1"/>
    <col min="510" max="510" width="5.75" style="3" customWidth="1"/>
    <col min="511" max="750" width="9" style="3"/>
    <col min="751" max="751" width="18.125" style="3" customWidth="1"/>
    <col min="752" max="752" width="8" style="3" customWidth="1"/>
    <col min="753" max="753" width="12.875" style="3" customWidth="1"/>
    <col min="754" max="754" width="9.125" style="3" customWidth="1"/>
    <col min="755" max="755" width="7.875" style="3" customWidth="1"/>
    <col min="756" max="756" width="11.625" style="3" customWidth="1"/>
    <col min="757" max="757" width="6.625" style="3" customWidth="1"/>
    <col min="758" max="758" width="11.875" style="3" customWidth="1"/>
    <col min="759" max="759" width="8.75" style="3" customWidth="1"/>
    <col min="760" max="760" width="7.125" style="3" customWidth="1"/>
    <col min="761" max="761" width="5" style="3" customWidth="1"/>
    <col min="762" max="762" width="7.5" style="3" customWidth="1"/>
    <col min="763" max="765" width="8.25" style="3" customWidth="1"/>
    <col min="766" max="766" width="5.75" style="3" customWidth="1"/>
    <col min="767" max="1006" width="9" style="3"/>
    <col min="1007" max="1007" width="18.125" style="3" customWidth="1"/>
    <col min="1008" max="1008" width="8" style="3" customWidth="1"/>
    <col min="1009" max="1009" width="12.875" style="3" customWidth="1"/>
    <col min="1010" max="1010" width="9.125" style="3" customWidth="1"/>
    <col min="1011" max="1011" width="7.875" style="3" customWidth="1"/>
    <col min="1012" max="1012" width="11.625" style="3" customWidth="1"/>
    <col min="1013" max="1013" width="6.625" style="3" customWidth="1"/>
    <col min="1014" max="1014" width="11.875" style="3" customWidth="1"/>
    <col min="1015" max="1015" width="8.75" style="3" customWidth="1"/>
    <col min="1016" max="1016" width="7.125" style="3" customWidth="1"/>
    <col min="1017" max="1017" width="5" style="3" customWidth="1"/>
    <col min="1018" max="1018" width="7.5" style="3" customWidth="1"/>
    <col min="1019" max="1021" width="8.25" style="3" customWidth="1"/>
    <col min="1022" max="1022" width="5.75" style="3" customWidth="1"/>
    <col min="1023" max="1262" width="9" style="3"/>
    <col min="1263" max="1263" width="18.125" style="3" customWidth="1"/>
    <col min="1264" max="1264" width="8" style="3" customWidth="1"/>
    <col min="1265" max="1265" width="12.875" style="3" customWidth="1"/>
    <col min="1266" max="1266" width="9.125" style="3" customWidth="1"/>
    <col min="1267" max="1267" width="7.875" style="3" customWidth="1"/>
    <col min="1268" max="1268" width="11.625" style="3" customWidth="1"/>
    <col min="1269" max="1269" width="6.625" style="3" customWidth="1"/>
    <col min="1270" max="1270" width="11.875" style="3" customWidth="1"/>
    <col min="1271" max="1271" width="8.75" style="3" customWidth="1"/>
    <col min="1272" max="1272" width="7.125" style="3" customWidth="1"/>
    <col min="1273" max="1273" width="5" style="3" customWidth="1"/>
    <col min="1274" max="1274" width="7.5" style="3" customWidth="1"/>
    <col min="1275" max="1277" width="8.25" style="3" customWidth="1"/>
    <col min="1278" max="1278" width="5.75" style="3" customWidth="1"/>
    <col min="1279" max="1518" width="9" style="3"/>
    <col min="1519" max="1519" width="18.125" style="3" customWidth="1"/>
    <col min="1520" max="1520" width="8" style="3" customWidth="1"/>
    <col min="1521" max="1521" width="12.875" style="3" customWidth="1"/>
    <col min="1522" max="1522" width="9.125" style="3" customWidth="1"/>
    <col min="1523" max="1523" width="7.875" style="3" customWidth="1"/>
    <col min="1524" max="1524" width="11.625" style="3" customWidth="1"/>
    <col min="1525" max="1525" width="6.625" style="3" customWidth="1"/>
    <col min="1526" max="1526" width="11.875" style="3" customWidth="1"/>
    <col min="1527" max="1527" width="8.75" style="3" customWidth="1"/>
    <col min="1528" max="1528" width="7.125" style="3" customWidth="1"/>
    <col min="1529" max="1529" width="5" style="3" customWidth="1"/>
    <col min="1530" max="1530" width="7.5" style="3" customWidth="1"/>
    <col min="1531" max="1533" width="8.25" style="3" customWidth="1"/>
    <col min="1534" max="1534" width="5.75" style="3" customWidth="1"/>
    <col min="1535" max="1774" width="9" style="3"/>
    <col min="1775" max="1775" width="18.125" style="3" customWidth="1"/>
    <col min="1776" max="1776" width="8" style="3" customWidth="1"/>
    <col min="1777" max="1777" width="12.875" style="3" customWidth="1"/>
    <col min="1778" max="1778" width="9.125" style="3" customWidth="1"/>
    <col min="1779" max="1779" width="7.875" style="3" customWidth="1"/>
    <col min="1780" max="1780" width="11.625" style="3" customWidth="1"/>
    <col min="1781" max="1781" width="6.625" style="3" customWidth="1"/>
    <col min="1782" max="1782" width="11.875" style="3" customWidth="1"/>
    <col min="1783" max="1783" width="8.75" style="3" customWidth="1"/>
    <col min="1784" max="1784" width="7.125" style="3" customWidth="1"/>
    <col min="1785" max="1785" width="5" style="3" customWidth="1"/>
    <col min="1786" max="1786" width="7.5" style="3" customWidth="1"/>
    <col min="1787" max="1789" width="8.25" style="3" customWidth="1"/>
    <col min="1790" max="1790" width="5.75" style="3" customWidth="1"/>
    <col min="1791" max="2030" width="9" style="3"/>
    <col min="2031" max="2031" width="18.125" style="3" customWidth="1"/>
    <col min="2032" max="2032" width="8" style="3" customWidth="1"/>
    <col min="2033" max="2033" width="12.875" style="3" customWidth="1"/>
    <col min="2034" max="2034" width="9.125" style="3" customWidth="1"/>
    <col min="2035" max="2035" width="7.875" style="3" customWidth="1"/>
    <col min="2036" max="2036" width="11.625" style="3" customWidth="1"/>
    <col min="2037" max="2037" width="6.625" style="3" customWidth="1"/>
    <col min="2038" max="2038" width="11.875" style="3" customWidth="1"/>
    <col min="2039" max="2039" width="8.75" style="3" customWidth="1"/>
    <col min="2040" max="2040" width="7.125" style="3" customWidth="1"/>
    <col min="2041" max="2041" width="5" style="3" customWidth="1"/>
    <col min="2042" max="2042" width="7.5" style="3" customWidth="1"/>
    <col min="2043" max="2045" width="8.25" style="3" customWidth="1"/>
    <col min="2046" max="2046" width="5.75" style="3" customWidth="1"/>
    <col min="2047" max="2286" width="9" style="3"/>
    <col min="2287" max="2287" width="18.125" style="3" customWidth="1"/>
    <col min="2288" max="2288" width="8" style="3" customWidth="1"/>
    <col min="2289" max="2289" width="12.875" style="3" customWidth="1"/>
    <col min="2290" max="2290" width="9.125" style="3" customWidth="1"/>
    <col min="2291" max="2291" width="7.875" style="3" customWidth="1"/>
    <col min="2292" max="2292" width="11.625" style="3" customWidth="1"/>
    <col min="2293" max="2293" width="6.625" style="3" customWidth="1"/>
    <col min="2294" max="2294" width="11.875" style="3" customWidth="1"/>
    <col min="2295" max="2295" width="8.75" style="3" customWidth="1"/>
    <col min="2296" max="2296" width="7.125" style="3" customWidth="1"/>
    <col min="2297" max="2297" width="5" style="3" customWidth="1"/>
    <col min="2298" max="2298" width="7.5" style="3" customWidth="1"/>
    <col min="2299" max="2301" width="8.25" style="3" customWidth="1"/>
    <col min="2302" max="2302" width="5.75" style="3" customWidth="1"/>
    <col min="2303" max="2542" width="9" style="3"/>
    <col min="2543" max="2543" width="18.125" style="3" customWidth="1"/>
    <col min="2544" max="2544" width="8" style="3" customWidth="1"/>
    <col min="2545" max="2545" width="12.875" style="3" customWidth="1"/>
    <col min="2546" max="2546" width="9.125" style="3" customWidth="1"/>
    <col min="2547" max="2547" width="7.875" style="3" customWidth="1"/>
    <col min="2548" max="2548" width="11.625" style="3" customWidth="1"/>
    <col min="2549" max="2549" width="6.625" style="3" customWidth="1"/>
    <col min="2550" max="2550" width="11.875" style="3" customWidth="1"/>
    <col min="2551" max="2551" width="8.75" style="3" customWidth="1"/>
    <col min="2552" max="2552" width="7.125" style="3" customWidth="1"/>
    <col min="2553" max="2553" width="5" style="3" customWidth="1"/>
    <col min="2554" max="2554" width="7.5" style="3" customWidth="1"/>
    <col min="2555" max="2557" width="8.25" style="3" customWidth="1"/>
    <col min="2558" max="2558" width="5.75" style="3" customWidth="1"/>
    <col min="2559" max="2798" width="9" style="3"/>
    <col min="2799" max="2799" width="18.125" style="3" customWidth="1"/>
    <col min="2800" max="2800" width="8" style="3" customWidth="1"/>
    <col min="2801" max="2801" width="12.875" style="3" customWidth="1"/>
    <col min="2802" max="2802" width="9.125" style="3" customWidth="1"/>
    <col min="2803" max="2803" width="7.875" style="3" customWidth="1"/>
    <col min="2804" max="2804" width="11.625" style="3" customWidth="1"/>
    <col min="2805" max="2805" width="6.625" style="3" customWidth="1"/>
    <col min="2806" max="2806" width="11.875" style="3" customWidth="1"/>
    <col min="2807" max="2807" width="8.75" style="3" customWidth="1"/>
    <col min="2808" max="2808" width="7.125" style="3" customWidth="1"/>
    <col min="2809" max="2809" width="5" style="3" customWidth="1"/>
    <col min="2810" max="2810" width="7.5" style="3" customWidth="1"/>
    <col min="2811" max="2813" width="8.25" style="3" customWidth="1"/>
    <col min="2814" max="2814" width="5.75" style="3" customWidth="1"/>
    <col min="2815" max="3054" width="9" style="3"/>
    <col min="3055" max="3055" width="18.125" style="3" customWidth="1"/>
    <col min="3056" max="3056" width="8" style="3" customWidth="1"/>
    <col min="3057" max="3057" width="12.875" style="3" customWidth="1"/>
    <col min="3058" max="3058" width="9.125" style="3" customWidth="1"/>
    <col min="3059" max="3059" width="7.875" style="3" customWidth="1"/>
    <col min="3060" max="3060" width="11.625" style="3" customWidth="1"/>
    <col min="3061" max="3061" width="6.625" style="3" customWidth="1"/>
    <col min="3062" max="3062" width="11.875" style="3" customWidth="1"/>
    <col min="3063" max="3063" width="8.75" style="3" customWidth="1"/>
    <col min="3064" max="3064" width="7.125" style="3" customWidth="1"/>
    <col min="3065" max="3065" width="5" style="3" customWidth="1"/>
    <col min="3066" max="3066" width="7.5" style="3" customWidth="1"/>
    <col min="3067" max="3069" width="8.25" style="3" customWidth="1"/>
    <col min="3070" max="3070" width="5.75" style="3" customWidth="1"/>
    <col min="3071" max="3310" width="9" style="3"/>
    <col min="3311" max="3311" width="18.125" style="3" customWidth="1"/>
    <col min="3312" max="3312" width="8" style="3" customWidth="1"/>
    <col min="3313" max="3313" width="12.875" style="3" customWidth="1"/>
    <col min="3314" max="3314" width="9.125" style="3" customWidth="1"/>
    <col min="3315" max="3315" width="7.875" style="3" customWidth="1"/>
    <col min="3316" max="3316" width="11.625" style="3" customWidth="1"/>
    <col min="3317" max="3317" width="6.625" style="3" customWidth="1"/>
    <col min="3318" max="3318" width="11.875" style="3" customWidth="1"/>
    <col min="3319" max="3319" width="8.75" style="3" customWidth="1"/>
    <col min="3320" max="3320" width="7.125" style="3" customWidth="1"/>
    <col min="3321" max="3321" width="5" style="3" customWidth="1"/>
    <col min="3322" max="3322" width="7.5" style="3" customWidth="1"/>
    <col min="3323" max="3325" width="8.25" style="3" customWidth="1"/>
    <col min="3326" max="3326" width="5.75" style="3" customWidth="1"/>
    <col min="3327" max="3566" width="9" style="3"/>
    <col min="3567" max="3567" width="18.125" style="3" customWidth="1"/>
    <col min="3568" max="3568" width="8" style="3" customWidth="1"/>
    <col min="3569" max="3569" width="12.875" style="3" customWidth="1"/>
    <col min="3570" max="3570" width="9.125" style="3" customWidth="1"/>
    <col min="3571" max="3571" width="7.875" style="3" customWidth="1"/>
    <col min="3572" max="3572" width="11.625" style="3" customWidth="1"/>
    <col min="3573" max="3573" width="6.625" style="3" customWidth="1"/>
    <col min="3574" max="3574" width="11.875" style="3" customWidth="1"/>
    <col min="3575" max="3575" width="8.75" style="3" customWidth="1"/>
    <col min="3576" max="3576" width="7.125" style="3" customWidth="1"/>
    <col min="3577" max="3577" width="5" style="3" customWidth="1"/>
    <col min="3578" max="3578" width="7.5" style="3" customWidth="1"/>
    <col min="3579" max="3581" width="8.25" style="3" customWidth="1"/>
    <col min="3582" max="3582" width="5.75" style="3" customWidth="1"/>
    <col min="3583" max="3822" width="9" style="3"/>
    <col min="3823" max="3823" width="18.125" style="3" customWidth="1"/>
    <col min="3824" max="3824" width="8" style="3" customWidth="1"/>
    <col min="3825" max="3825" width="12.875" style="3" customWidth="1"/>
    <col min="3826" max="3826" width="9.125" style="3" customWidth="1"/>
    <col min="3827" max="3827" width="7.875" style="3" customWidth="1"/>
    <col min="3828" max="3828" width="11.625" style="3" customWidth="1"/>
    <col min="3829" max="3829" width="6.625" style="3" customWidth="1"/>
    <col min="3830" max="3830" width="11.875" style="3" customWidth="1"/>
    <col min="3831" max="3831" width="8.75" style="3" customWidth="1"/>
    <col min="3832" max="3832" width="7.125" style="3" customWidth="1"/>
    <col min="3833" max="3833" width="5" style="3" customWidth="1"/>
    <col min="3834" max="3834" width="7.5" style="3" customWidth="1"/>
    <col min="3835" max="3837" width="8.25" style="3" customWidth="1"/>
    <col min="3838" max="3838" width="5.75" style="3" customWidth="1"/>
    <col min="3839" max="4078" width="9" style="3"/>
    <col min="4079" max="4079" width="18.125" style="3" customWidth="1"/>
    <col min="4080" max="4080" width="8" style="3" customWidth="1"/>
    <col min="4081" max="4081" width="12.875" style="3" customWidth="1"/>
    <col min="4082" max="4082" width="9.125" style="3" customWidth="1"/>
    <col min="4083" max="4083" width="7.875" style="3" customWidth="1"/>
    <col min="4084" max="4084" width="11.625" style="3" customWidth="1"/>
    <col min="4085" max="4085" width="6.625" style="3" customWidth="1"/>
    <col min="4086" max="4086" width="11.875" style="3" customWidth="1"/>
    <col min="4087" max="4087" width="8.75" style="3" customWidth="1"/>
    <col min="4088" max="4088" width="7.125" style="3" customWidth="1"/>
    <col min="4089" max="4089" width="5" style="3" customWidth="1"/>
    <col min="4090" max="4090" width="7.5" style="3" customWidth="1"/>
    <col min="4091" max="4093" width="8.25" style="3" customWidth="1"/>
    <col min="4094" max="4094" width="5.75" style="3" customWidth="1"/>
    <col min="4095" max="4334" width="9" style="3"/>
    <col min="4335" max="4335" width="18.125" style="3" customWidth="1"/>
    <col min="4336" max="4336" width="8" style="3" customWidth="1"/>
    <col min="4337" max="4337" width="12.875" style="3" customWidth="1"/>
    <col min="4338" max="4338" width="9.125" style="3" customWidth="1"/>
    <col min="4339" max="4339" width="7.875" style="3" customWidth="1"/>
    <col min="4340" max="4340" width="11.625" style="3" customWidth="1"/>
    <col min="4341" max="4341" width="6.625" style="3" customWidth="1"/>
    <col min="4342" max="4342" width="11.875" style="3" customWidth="1"/>
    <col min="4343" max="4343" width="8.75" style="3" customWidth="1"/>
    <col min="4344" max="4344" width="7.125" style="3" customWidth="1"/>
    <col min="4345" max="4345" width="5" style="3" customWidth="1"/>
    <col min="4346" max="4346" width="7.5" style="3" customWidth="1"/>
    <col min="4347" max="4349" width="8.25" style="3" customWidth="1"/>
    <col min="4350" max="4350" width="5.75" style="3" customWidth="1"/>
    <col min="4351" max="4590" width="9" style="3"/>
    <col min="4591" max="4591" width="18.125" style="3" customWidth="1"/>
    <col min="4592" max="4592" width="8" style="3" customWidth="1"/>
    <col min="4593" max="4593" width="12.875" style="3" customWidth="1"/>
    <col min="4594" max="4594" width="9.125" style="3" customWidth="1"/>
    <col min="4595" max="4595" width="7.875" style="3" customWidth="1"/>
    <col min="4596" max="4596" width="11.625" style="3" customWidth="1"/>
    <col min="4597" max="4597" width="6.625" style="3" customWidth="1"/>
    <col min="4598" max="4598" width="11.875" style="3" customWidth="1"/>
    <col min="4599" max="4599" width="8.75" style="3" customWidth="1"/>
    <col min="4600" max="4600" width="7.125" style="3" customWidth="1"/>
    <col min="4601" max="4601" width="5" style="3" customWidth="1"/>
    <col min="4602" max="4602" width="7.5" style="3" customWidth="1"/>
    <col min="4603" max="4605" width="8.25" style="3" customWidth="1"/>
    <col min="4606" max="4606" width="5.75" style="3" customWidth="1"/>
    <col min="4607" max="4846" width="9" style="3"/>
    <col min="4847" max="4847" width="18.125" style="3" customWidth="1"/>
    <col min="4848" max="4848" width="8" style="3" customWidth="1"/>
    <col min="4849" max="4849" width="12.875" style="3" customWidth="1"/>
    <col min="4850" max="4850" width="9.125" style="3" customWidth="1"/>
    <col min="4851" max="4851" width="7.875" style="3" customWidth="1"/>
    <col min="4852" max="4852" width="11.625" style="3" customWidth="1"/>
    <col min="4853" max="4853" width="6.625" style="3" customWidth="1"/>
    <col min="4854" max="4854" width="11.875" style="3" customWidth="1"/>
    <col min="4855" max="4855" width="8.75" style="3" customWidth="1"/>
    <col min="4856" max="4856" width="7.125" style="3" customWidth="1"/>
    <col min="4857" max="4857" width="5" style="3" customWidth="1"/>
    <col min="4858" max="4858" width="7.5" style="3" customWidth="1"/>
    <col min="4859" max="4861" width="8.25" style="3" customWidth="1"/>
    <col min="4862" max="4862" width="5.75" style="3" customWidth="1"/>
    <col min="4863" max="5102" width="9" style="3"/>
    <col min="5103" max="5103" width="18.125" style="3" customWidth="1"/>
    <col min="5104" max="5104" width="8" style="3" customWidth="1"/>
    <col min="5105" max="5105" width="12.875" style="3" customWidth="1"/>
    <col min="5106" max="5106" width="9.125" style="3" customWidth="1"/>
    <col min="5107" max="5107" width="7.875" style="3" customWidth="1"/>
    <col min="5108" max="5108" width="11.625" style="3" customWidth="1"/>
    <col min="5109" max="5109" width="6.625" style="3" customWidth="1"/>
    <col min="5110" max="5110" width="11.875" style="3" customWidth="1"/>
    <col min="5111" max="5111" width="8.75" style="3" customWidth="1"/>
    <col min="5112" max="5112" width="7.125" style="3" customWidth="1"/>
    <col min="5113" max="5113" width="5" style="3" customWidth="1"/>
    <col min="5114" max="5114" width="7.5" style="3" customWidth="1"/>
    <col min="5115" max="5117" width="8.25" style="3" customWidth="1"/>
    <col min="5118" max="5118" width="5.75" style="3" customWidth="1"/>
    <col min="5119" max="5358" width="9" style="3"/>
    <col min="5359" max="5359" width="18.125" style="3" customWidth="1"/>
    <col min="5360" max="5360" width="8" style="3" customWidth="1"/>
    <col min="5361" max="5361" width="12.875" style="3" customWidth="1"/>
    <col min="5362" max="5362" width="9.125" style="3" customWidth="1"/>
    <col min="5363" max="5363" width="7.875" style="3" customWidth="1"/>
    <col min="5364" max="5364" width="11.625" style="3" customWidth="1"/>
    <col min="5365" max="5365" width="6.625" style="3" customWidth="1"/>
    <col min="5366" max="5366" width="11.875" style="3" customWidth="1"/>
    <col min="5367" max="5367" width="8.75" style="3" customWidth="1"/>
    <col min="5368" max="5368" width="7.125" style="3" customWidth="1"/>
    <col min="5369" max="5369" width="5" style="3" customWidth="1"/>
    <col min="5370" max="5370" width="7.5" style="3" customWidth="1"/>
    <col min="5371" max="5373" width="8.25" style="3" customWidth="1"/>
    <col min="5374" max="5374" width="5.75" style="3" customWidth="1"/>
    <col min="5375" max="5614" width="9" style="3"/>
    <col min="5615" max="5615" width="18.125" style="3" customWidth="1"/>
    <col min="5616" max="5616" width="8" style="3" customWidth="1"/>
    <col min="5617" max="5617" width="12.875" style="3" customWidth="1"/>
    <col min="5618" max="5618" width="9.125" style="3" customWidth="1"/>
    <col min="5619" max="5619" width="7.875" style="3" customWidth="1"/>
    <col min="5620" max="5620" width="11.625" style="3" customWidth="1"/>
    <col min="5621" max="5621" width="6.625" style="3" customWidth="1"/>
    <col min="5622" max="5622" width="11.875" style="3" customWidth="1"/>
    <col min="5623" max="5623" width="8.75" style="3" customWidth="1"/>
    <col min="5624" max="5624" width="7.125" style="3" customWidth="1"/>
    <col min="5625" max="5625" width="5" style="3" customWidth="1"/>
    <col min="5626" max="5626" width="7.5" style="3" customWidth="1"/>
    <col min="5627" max="5629" width="8.25" style="3" customWidth="1"/>
    <col min="5630" max="5630" width="5.75" style="3" customWidth="1"/>
    <col min="5631" max="5870" width="9" style="3"/>
    <col min="5871" max="5871" width="18.125" style="3" customWidth="1"/>
    <col min="5872" max="5872" width="8" style="3" customWidth="1"/>
    <col min="5873" max="5873" width="12.875" style="3" customWidth="1"/>
    <col min="5874" max="5874" width="9.125" style="3" customWidth="1"/>
    <col min="5875" max="5875" width="7.875" style="3" customWidth="1"/>
    <col min="5876" max="5876" width="11.625" style="3" customWidth="1"/>
    <col min="5877" max="5877" width="6.625" style="3" customWidth="1"/>
    <col min="5878" max="5878" width="11.875" style="3" customWidth="1"/>
    <col min="5879" max="5879" width="8.75" style="3" customWidth="1"/>
    <col min="5880" max="5880" width="7.125" style="3" customWidth="1"/>
    <col min="5881" max="5881" width="5" style="3" customWidth="1"/>
    <col min="5882" max="5882" width="7.5" style="3" customWidth="1"/>
    <col min="5883" max="5885" width="8.25" style="3" customWidth="1"/>
    <col min="5886" max="5886" width="5.75" style="3" customWidth="1"/>
    <col min="5887" max="6126" width="9" style="3"/>
    <col min="6127" max="6127" width="18.125" style="3" customWidth="1"/>
    <col min="6128" max="6128" width="8" style="3" customWidth="1"/>
    <col min="6129" max="6129" width="12.875" style="3" customWidth="1"/>
    <col min="6130" max="6130" width="9.125" style="3" customWidth="1"/>
    <col min="6131" max="6131" width="7.875" style="3" customWidth="1"/>
    <col min="6132" max="6132" width="11.625" style="3" customWidth="1"/>
    <col min="6133" max="6133" width="6.625" style="3" customWidth="1"/>
    <col min="6134" max="6134" width="11.875" style="3" customWidth="1"/>
    <col min="6135" max="6135" width="8.75" style="3" customWidth="1"/>
    <col min="6136" max="6136" width="7.125" style="3" customWidth="1"/>
    <col min="6137" max="6137" width="5" style="3" customWidth="1"/>
    <col min="6138" max="6138" width="7.5" style="3" customWidth="1"/>
    <col min="6139" max="6141" width="8.25" style="3" customWidth="1"/>
    <col min="6142" max="6142" width="5.75" style="3" customWidth="1"/>
    <col min="6143" max="6382" width="9" style="3"/>
    <col min="6383" max="6383" width="18.125" style="3" customWidth="1"/>
    <col min="6384" max="6384" width="8" style="3" customWidth="1"/>
    <col min="6385" max="6385" width="12.875" style="3" customWidth="1"/>
    <col min="6386" max="6386" width="9.125" style="3" customWidth="1"/>
    <col min="6387" max="6387" width="7.875" style="3" customWidth="1"/>
    <col min="6388" max="6388" width="11.625" style="3" customWidth="1"/>
    <col min="6389" max="6389" width="6.625" style="3" customWidth="1"/>
    <col min="6390" max="6390" width="11.875" style="3" customWidth="1"/>
    <col min="6391" max="6391" width="8.75" style="3" customWidth="1"/>
    <col min="6392" max="6392" width="7.125" style="3" customWidth="1"/>
    <col min="6393" max="6393" width="5" style="3" customWidth="1"/>
    <col min="6394" max="6394" width="7.5" style="3" customWidth="1"/>
    <col min="6395" max="6397" width="8.25" style="3" customWidth="1"/>
    <col min="6398" max="6398" width="5.75" style="3" customWidth="1"/>
    <col min="6399" max="6638" width="9" style="3"/>
    <col min="6639" max="6639" width="18.125" style="3" customWidth="1"/>
    <col min="6640" max="6640" width="8" style="3" customWidth="1"/>
    <col min="6641" max="6641" width="12.875" style="3" customWidth="1"/>
    <col min="6642" max="6642" width="9.125" style="3" customWidth="1"/>
    <col min="6643" max="6643" width="7.875" style="3" customWidth="1"/>
    <col min="6644" max="6644" width="11.625" style="3" customWidth="1"/>
    <col min="6645" max="6645" width="6.625" style="3" customWidth="1"/>
    <col min="6646" max="6646" width="11.875" style="3" customWidth="1"/>
    <col min="6647" max="6647" width="8.75" style="3" customWidth="1"/>
    <col min="6648" max="6648" width="7.125" style="3" customWidth="1"/>
    <col min="6649" max="6649" width="5" style="3" customWidth="1"/>
    <col min="6650" max="6650" width="7.5" style="3" customWidth="1"/>
    <col min="6651" max="6653" width="8.25" style="3" customWidth="1"/>
    <col min="6654" max="6654" width="5.75" style="3" customWidth="1"/>
    <col min="6655" max="6894" width="9" style="3"/>
    <col min="6895" max="6895" width="18.125" style="3" customWidth="1"/>
    <col min="6896" max="6896" width="8" style="3" customWidth="1"/>
    <col min="6897" max="6897" width="12.875" style="3" customWidth="1"/>
    <col min="6898" max="6898" width="9.125" style="3" customWidth="1"/>
    <col min="6899" max="6899" width="7.875" style="3" customWidth="1"/>
    <col min="6900" max="6900" width="11.625" style="3" customWidth="1"/>
    <col min="6901" max="6901" width="6.625" style="3" customWidth="1"/>
    <col min="6902" max="6902" width="11.875" style="3" customWidth="1"/>
    <col min="6903" max="6903" width="8.75" style="3" customWidth="1"/>
    <col min="6904" max="6904" width="7.125" style="3" customWidth="1"/>
    <col min="6905" max="6905" width="5" style="3" customWidth="1"/>
    <col min="6906" max="6906" width="7.5" style="3" customWidth="1"/>
    <col min="6907" max="6909" width="8.25" style="3" customWidth="1"/>
    <col min="6910" max="6910" width="5.75" style="3" customWidth="1"/>
    <col min="6911" max="7150" width="9" style="3"/>
    <col min="7151" max="7151" width="18.125" style="3" customWidth="1"/>
    <col min="7152" max="7152" width="8" style="3" customWidth="1"/>
    <col min="7153" max="7153" width="12.875" style="3" customWidth="1"/>
    <col min="7154" max="7154" width="9.125" style="3" customWidth="1"/>
    <col min="7155" max="7155" width="7.875" style="3" customWidth="1"/>
    <col min="7156" max="7156" width="11.625" style="3" customWidth="1"/>
    <col min="7157" max="7157" width="6.625" style="3" customWidth="1"/>
    <col min="7158" max="7158" width="11.875" style="3" customWidth="1"/>
    <col min="7159" max="7159" width="8.75" style="3" customWidth="1"/>
    <col min="7160" max="7160" width="7.125" style="3" customWidth="1"/>
    <col min="7161" max="7161" width="5" style="3" customWidth="1"/>
    <col min="7162" max="7162" width="7.5" style="3" customWidth="1"/>
    <col min="7163" max="7165" width="8.25" style="3" customWidth="1"/>
    <col min="7166" max="7166" width="5.75" style="3" customWidth="1"/>
    <col min="7167" max="7406" width="9" style="3"/>
    <col min="7407" max="7407" width="18.125" style="3" customWidth="1"/>
    <col min="7408" max="7408" width="8" style="3" customWidth="1"/>
    <col min="7409" max="7409" width="12.875" style="3" customWidth="1"/>
    <col min="7410" max="7410" width="9.125" style="3" customWidth="1"/>
    <col min="7411" max="7411" width="7.875" style="3" customWidth="1"/>
    <col min="7412" max="7412" width="11.625" style="3" customWidth="1"/>
    <col min="7413" max="7413" width="6.625" style="3" customWidth="1"/>
    <col min="7414" max="7414" width="11.875" style="3" customWidth="1"/>
    <col min="7415" max="7415" width="8.75" style="3" customWidth="1"/>
    <col min="7416" max="7416" width="7.125" style="3" customWidth="1"/>
    <col min="7417" max="7417" width="5" style="3" customWidth="1"/>
    <col min="7418" max="7418" width="7.5" style="3" customWidth="1"/>
    <col min="7419" max="7421" width="8.25" style="3" customWidth="1"/>
    <col min="7422" max="7422" width="5.75" style="3" customWidth="1"/>
    <col min="7423" max="7662" width="9" style="3"/>
    <col min="7663" max="7663" width="18.125" style="3" customWidth="1"/>
    <col min="7664" max="7664" width="8" style="3" customWidth="1"/>
    <col min="7665" max="7665" width="12.875" style="3" customWidth="1"/>
    <col min="7666" max="7666" width="9.125" style="3" customWidth="1"/>
    <col min="7667" max="7667" width="7.875" style="3" customWidth="1"/>
    <col min="7668" max="7668" width="11.625" style="3" customWidth="1"/>
    <col min="7669" max="7669" width="6.625" style="3" customWidth="1"/>
    <col min="7670" max="7670" width="11.875" style="3" customWidth="1"/>
    <col min="7671" max="7671" width="8.75" style="3" customWidth="1"/>
    <col min="7672" max="7672" width="7.125" style="3" customWidth="1"/>
    <col min="7673" max="7673" width="5" style="3" customWidth="1"/>
    <col min="7674" max="7674" width="7.5" style="3" customWidth="1"/>
    <col min="7675" max="7677" width="8.25" style="3" customWidth="1"/>
    <col min="7678" max="7678" width="5.75" style="3" customWidth="1"/>
    <col min="7679" max="7918" width="9" style="3"/>
    <col min="7919" max="7919" width="18.125" style="3" customWidth="1"/>
    <col min="7920" max="7920" width="8" style="3" customWidth="1"/>
    <col min="7921" max="7921" width="12.875" style="3" customWidth="1"/>
    <col min="7922" max="7922" width="9.125" style="3" customWidth="1"/>
    <col min="7923" max="7923" width="7.875" style="3" customWidth="1"/>
    <col min="7924" max="7924" width="11.625" style="3" customWidth="1"/>
    <col min="7925" max="7925" width="6.625" style="3" customWidth="1"/>
    <col min="7926" max="7926" width="11.875" style="3" customWidth="1"/>
    <col min="7927" max="7927" width="8.75" style="3" customWidth="1"/>
    <col min="7928" max="7928" width="7.125" style="3" customWidth="1"/>
    <col min="7929" max="7929" width="5" style="3" customWidth="1"/>
    <col min="7930" max="7930" width="7.5" style="3" customWidth="1"/>
    <col min="7931" max="7933" width="8.25" style="3" customWidth="1"/>
    <col min="7934" max="7934" width="5.75" style="3" customWidth="1"/>
    <col min="7935" max="8174" width="9" style="3"/>
    <col min="8175" max="8175" width="18.125" style="3" customWidth="1"/>
    <col min="8176" max="8176" width="8" style="3" customWidth="1"/>
    <col min="8177" max="8177" width="12.875" style="3" customWidth="1"/>
    <col min="8178" max="8178" width="9.125" style="3" customWidth="1"/>
    <col min="8179" max="8179" width="7.875" style="3" customWidth="1"/>
    <col min="8180" max="8180" width="11.625" style="3" customWidth="1"/>
    <col min="8181" max="8181" width="6.625" style="3" customWidth="1"/>
    <col min="8182" max="8182" width="11.875" style="3" customWidth="1"/>
    <col min="8183" max="8183" width="8.75" style="3" customWidth="1"/>
    <col min="8184" max="8184" width="7.125" style="3" customWidth="1"/>
    <col min="8185" max="8185" width="5" style="3" customWidth="1"/>
    <col min="8186" max="8186" width="7.5" style="3" customWidth="1"/>
    <col min="8187" max="8189" width="8.25" style="3" customWidth="1"/>
    <col min="8190" max="8190" width="5.75" style="3" customWidth="1"/>
    <col min="8191" max="8430" width="9" style="3"/>
    <col min="8431" max="8431" width="18.125" style="3" customWidth="1"/>
    <col min="8432" max="8432" width="8" style="3" customWidth="1"/>
    <col min="8433" max="8433" width="12.875" style="3" customWidth="1"/>
    <col min="8434" max="8434" width="9.125" style="3" customWidth="1"/>
    <col min="8435" max="8435" width="7.875" style="3" customWidth="1"/>
    <col min="8436" max="8436" width="11.625" style="3" customWidth="1"/>
    <col min="8437" max="8437" width="6.625" style="3" customWidth="1"/>
    <col min="8438" max="8438" width="11.875" style="3" customWidth="1"/>
    <col min="8439" max="8439" width="8.75" style="3" customWidth="1"/>
    <col min="8440" max="8440" width="7.125" style="3" customWidth="1"/>
    <col min="8441" max="8441" width="5" style="3" customWidth="1"/>
    <col min="8442" max="8442" width="7.5" style="3" customWidth="1"/>
    <col min="8443" max="8445" width="8.25" style="3" customWidth="1"/>
    <col min="8446" max="8446" width="5.75" style="3" customWidth="1"/>
    <col min="8447" max="8686" width="9" style="3"/>
    <col min="8687" max="8687" width="18.125" style="3" customWidth="1"/>
    <col min="8688" max="8688" width="8" style="3" customWidth="1"/>
    <col min="8689" max="8689" width="12.875" style="3" customWidth="1"/>
    <col min="8690" max="8690" width="9.125" style="3" customWidth="1"/>
    <col min="8691" max="8691" width="7.875" style="3" customWidth="1"/>
    <col min="8692" max="8692" width="11.625" style="3" customWidth="1"/>
    <col min="8693" max="8693" width="6.625" style="3" customWidth="1"/>
    <col min="8694" max="8694" width="11.875" style="3" customWidth="1"/>
    <col min="8695" max="8695" width="8.75" style="3" customWidth="1"/>
    <col min="8696" max="8696" width="7.125" style="3" customWidth="1"/>
    <col min="8697" max="8697" width="5" style="3" customWidth="1"/>
    <col min="8698" max="8698" width="7.5" style="3" customWidth="1"/>
    <col min="8699" max="8701" width="8.25" style="3" customWidth="1"/>
    <col min="8702" max="8702" width="5.75" style="3" customWidth="1"/>
    <col min="8703" max="8942" width="9" style="3"/>
    <col min="8943" max="8943" width="18.125" style="3" customWidth="1"/>
    <col min="8944" max="8944" width="8" style="3" customWidth="1"/>
    <col min="8945" max="8945" width="12.875" style="3" customWidth="1"/>
    <col min="8946" max="8946" width="9.125" style="3" customWidth="1"/>
    <col min="8947" max="8947" width="7.875" style="3" customWidth="1"/>
    <col min="8948" max="8948" width="11.625" style="3" customWidth="1"/>
    <col min="8949" max="8949" width="6.625" style="3" customWidth="1"/>
    <col min="8950" max="8950" width="11.875" style="3" customWidth="1"/>
    <col min="8951" max="8951" width="8.75" style="3" customWidth="1"/>
    <col min="8952" max="8952" width="7.125" style="3" customWidth="1"/>
    <col min="8953" max="8953" width="5" style="3" customWidth="1"/>
    <col min="8954" max="8954" width="7.5" style="3" customWidth="1"/>
    <col min="8955" max="8957" width="8.25" style="3" customWidth="1"/>
    <col min="8958" max="8958" width="5.75" style="3" customWidth="1"/>
    <col min="8959" max="9198" width="9" style="3"/>
    <col min="9199" max="9199" width="18.125" style="3" customWidth="1"/>
    <col min="9200" max="9200" width="8" style="3" customWidth="1"/>
    <col min="9201" max="9201" width="12.875" style="3" customWidth="1"/>
    <col min="9202" max="9202" width="9.125" style="3" customWidth="1"/>
    <col min="9203" max="9203" width="7.875" style="3" customWidth="1"/>
    <col min="9204" max="9204" width="11.625" style="3" customWidth="1"/>
    <col min="9205" max="9205" width="6.625" style="3" customWidth="1"/>
    <col min="9206" max="9206" width="11.875" style="3" customWidth="1"/>
    <col min="9207" max="9207" width="8.75" style="3" customWidth="1"/>
    <col min="9208" max="9208" width="7.125" style="3" customWidth="1"/>
    <col min="9209" max="9209" width="5" style="3" customWidth="1"/>
    <col min="9210" max="9210" width="7.5" style="3" customWidth="1"/>
    <col min="9211" max="9213" width="8.25" style="3" customWidth="1"/>
    <col min="9214" max="9214" width="5.75" style="3" customWidth="1"/>
    <col min="9215" max="9454" width="9" style="3"/>
    <col min="9455" max="9455" width="18.125" style="3" customWidth="1"/>
    <col min="9456" max="9456" width="8" style="3" customWidth="1"/>
    <col min="9457" max="9457" width="12.875" style="3" customWidth="1"/>
    <col min="9458" max="9458" width="9.125" style="3" customWidth="1"/>
    <col min="9459" max="9459" width="7.875" style="3" customWidth="1"/>
    <col min="9460" max="9460" width="11.625" style="3" customWidth="1"/>
    <col min="9461" max="9461" width="6.625" style="3" customWidth="1"/>
    <col min="9462" max="9462" width="11.875" style="3" customWidth="1"/>
    <col min="9463" max="9463" width="8.75" style="3" customWidth="1"/>
    <col min="9464" max="9464" width="7.125" style="3" customWidth="1"/>
    <col min="9465" max="9465" width="5" style="3" customWidth="1"/>
    <col min="9466" max="9466" width="7.5" style="3" customWidth="1"/>
    <col min="9467" max="9469" width="8.25" style="3" customWidth="1"/>
    <col min="9470" max="9470" width="5.75" style="3" customWidth="1"/>
    <col min="9471" max="9710" width="9" style="3"/>
    <col min="9711" max="9711" width="18.125" style="3" customWidth="1"/>
    <col min="9712" max="9712" width="8" style="3" customWidth="1"/>
    <col min="9713" max="9713" width="12.875" style="3" customWidth="1"/>
    <col min="9714" max="9714" width="9.125" style="3" customWidth="1"/>
    <col min="9715" max="9715" width="7.875" style="3" customWidth="1"/>
    <col min="9716" max="9716" width="11.625" style="3" customWidth="1"/>
    <col min="9717" max="9717" width="6.625" style="3" customWidth="1"/>
    <col min="9718" max="9718" width="11.875" style="3" customWidth="1"/>
    <col min="9719" max="9719" width="8.75" style="3" customWidth="1"/>
    <col min="9720" max="9720" width="7.125" style="3" customWidth="1"/>
    <col min="9721" max="9721" width="5" style="3" customWidth="1"/>
    <col min="9722" max="9722" width="7.5" style="3" customWidth="1"/>
    <col min="9723" max="9725" width="8.25" style="3" customWidth="1"/>
    <col min="9726" max="9726" width="5.75" style="3" customWidth="1"/>
    <col min="9727" max="9966" width="9" style="3"/>
    <col min="9967" max="9967" width="18.125" style="3" customWidth="1"/>
    <col min="9968" max="9968" width="8" style="3" customWidth="1"/>
    <col min="9969" max="9969" width="12.875" style="3" customWidth="1"/>
    <col min="9970" max="9970" width="9.125" style="3" customWidth="1"/>
    <col min="9971" max="9971" width="7.875" style="3" customWidth="1"/>
    <col min="9972" max="9972" width="11.625" style="3" customWidth="1"/>
    <col min="9973" max="9973" width="6.625" style="3" customWidth="1"/>
    <col min="9974" max="9974" width="11.875" style="3" customWidth="1"/>
    <col min="9975" max="9975" width="8.75" style="3" customWidth="1"/>
    <col min="9976" max="9976" width="7.125" style="3" customWidth="1"/>
    <col min="9977" max="9977" width="5" style="3" customWidth="1"/>
    <col min="9978" max="9978" width="7.5" style="3" customWidth="1"/>
    <col min="9979" max="9981" width="8.25" style="3" customWidth="1"/>
    <col min="9982" max="9982" width="5.75" style="3" customWidth="1"/>
    <col min="9983" max="10222" width="9" style="3"/>
    <col min="10223" max="10223" width="18.125" style="3" customWidth="1"/>
    <col min="10224" max="10224" width="8" style="3" customWidth="1"/>
    <col min="10225" max="10225" width="12.875" style="3" customWidth="1"/>
    <col min="10226" max="10226" width="9.125" style="3" customWidth="1"/>
    <col min="10227" max="10227" width="7.875" style="3" customWidth="1"/>
    <col min="10228" max="10228" width="11.625" style="3" customWidth="1"/>
    <col min="10229" max="10229" width="6.625" style="3" customWidth="1"/>
    <col min="10230" max="10230" width="11.875" style="3" customWidth="1"/>
    <col min="10231" max="10231" width="8.75" style="3" customWidth="1"/>
    <col min="10232" max="10232" width="7.125" style="3" customWidth="1"/>
    <col min="10233" max="10233" width="5" style="3" customWidth="1"/>
    <col min="10234" max="10234" width="7.5" style="3" customWidth="1"/>
    <col min="10235" max="10237" width="8.25" style="3" customWidth="1"/>
    <col min="10238" max="10238" width="5.75" style="3" customWidth="1"/>
    <col min="10239" max="10478" width="9" style="3"/>
    <col min="10479" max="10479" width="18.125" style="3" customWidth="1"/>
    <col min="10480" max="10480" width="8" style="3" customWidth="1"/>
    <col min="10481" max="10481" width="12.875" style="3" customWidth="1"/>
    <col min="10482" max="10482" width="9.125" style="3" customWidth="1"/>
    <col min="10483" max="10483" width="7.875" style="3" customWidth="1"/>
    <col min="10484" max="10484" width="11.625" style="3" customWidth="1"/>
    <col min="10485" max="10485" width="6.625" style="3" customWidth="1"/>
    <col min="10486" max="10486" width="11.875" style="3" customWidth="1"/>
    <col min="10487" max="10487" width="8.75" style="3" customWidth="1"/>
    <col min="10488" max="10488" width="7.125" style="3" customWidth="1"/>
    <col min="10489" max="10489" width="5" style="3" customWidth="1"/>
    <col min="10490" max="10490" width="7.5" style="3" customWidth="1"/>
    <col min="10491" max="10493" width="8.25" style="3" customWidth="1"/>
    <col min="10494" max="10494" width="5.75" style="3" customWidth="1"/>
    <col min="10495" max="10734" width="9" style="3"/>
    <col min="10735" max="10735" width="18.125" style="3" customWidth="1"/>
    <col min="10736" max="10736" width="8" style="3" customWidth="1"/>
    <col min="10737" max="10737" width="12.875" style="3" customWidth="1"/>
    <col min="10738" max="10738" width="9.125" style="3" customWidth="1"/>
    <col min="10739" max="10739" width="7.875" style="3" customWidth="1"/>
    <col min="10740" max="10740" width="11.625" style="3" customWidth="1"/>
    <col min="10741" max="10741" width="6.625" style="3" customWidth="1"/>
    <col min="10742" max="10742" width="11.875" style="3" customWidth="1"/>
    <col min="10743" max="10743" width="8.75" style="3" customWidth="1"/>
    <col min="10744" max="10744" width="7.125" style="3" customWidth="1"/>
    <col min="10745" max="10745" width="5" style="3" customWidth="1"/>
    <col min="10746" max="10746" width="7.5" style="3" customWidth="1"/>
    <col min="10747" max="10749" width="8.25" style="3" customWidth="1"/>
    <col min="10750" max="10750" width="5.75" style="3" customWidth="1"/>
    <col min="10751" max="10990" width="9" style="3"/>
    <col min="10991" max="10991" width="18.125" style="3" customWidth="1"/>
    <col min="10992" max="10992" width="8" style="3" customWidth="1"/>
    <col min="10993" max="10993" width="12.875" style="3" customWidth="1"/>
    <col min="10994" max="10994" width="9.125" style="3" customWidth="1"/>
    <col min="10995" max="10995" width="7.875" style="3" customWidth="1"/>
    <col min="10996" max="10996" width="11.625" style="3" customWidth="1"/>
    <col min="10997" max="10997" width="6.625" style="3" customWidth="1"/>
    <col min="10998" max="10998" width="11.875" style="3" customWidth="1"/>
    <col min="10999" max="10999" width="8.75" style="3" customWidth="1"/>
    <col min="11000" max="11000" width="7.125" style="3" customWidth="1"/>
    <col min="11001" max="11001" width="5" style="3" customWidth="1"/>
    <col min="11002" max="11002" width="7.5" style="3" customWidth="1"/>
    <col min="11003" max="11005" width="8.25" style="3" customWidth="1"/>
    <col min="11006" max="11006" width="5.75" style="3" customWidth="1"/>
    <col min="11007" max="11246" width="9" style="3"/>
    <col min="11247" max="11247" width="18.125" style="3" customWidth="1"/>
    <col min="11248" max="11248" width="8" style="3" customWidth="1"/>
    <col min="11249" max="11249" width="12.875" style="3" customWidth="1"/>
    <col min="11250" max="11250" width="9.125" style="3" customWidth="1"/>
    <col min="11251" max="11251" width="7.875" style="3" customWidth="1"/>
    <col min="11252" max="11252" width="11.625" style="3" customWidth="1"/>
    <col min="11253" max="11253" width="6.625" style="3" customWidth="1"/>
    <col min="11254" max="11254" width="11.875" style="3" customWidth="1"/>
    <col min="11255" max="11255" width="8.75" style="3" customWidth="1"/>
    <col min="11256" max="11256" width="7.125" style="3" customWidth="1"/>
    <col min="11257" max="11257" width="5" style="3" customWidth="1"/>
    <col min="11258" max="11258" width="7.5" style="3" customWidth="1"/>
    <col min="11259" max="11261" width="8.25" style="3" customWidth="1"/>
    <col min="11262" max="11262" width="5.75" style="3" customWidth="1"/>
    <col min="11263" max="11502" width="9" style="3"/>
    <col min="11503" max="11503" width="18.125" style="3" customWidth="1"/>
    <col min="11504" max="11504" width="8" style="3" customWidth="1"/>
    <col min="11505" max="11505" width="12.875" style="3" customWidth="1"/>
    <col min="11506" max="11506" width="9.125" style="3" customWidth="1"/>
    <col min="11507" max="11507" width="7.875" style="3" customWidth="1"/>
    <col min="11508" max="11508" width="11.625" style="3" customWidth="1"/>
    <col min="11509" max="11509" width="6.625" style="3" customWidth="1"/>
    <col min="11510" max="11510" width="11.875" style="3" customWidth="1"/>
    <col min="11511" max="11511" width="8.75" style="3" customWidth="1"/>
    <col min="11512" max="11512" width="7.125" style="3" customWidth="1"/>
    <col min="11513" max="11513" width="5" style="3" customWidth="1"/>
    <col min="11514" max="11514" width="7.5" style="3" customWidth="1"/>
    <col min="11515" max="11517" width="8.25" style="3" customWidth="1"/>
    <col min="11518" max="11518" width="5.75" style="3" customWidth="1"/>
    <col min="11519" max="11758" width="9" style="3"/>
    <col min="11759" max="11759" width="18.125" style="3" customWidth="1"/>
    <col min="11760" max="11760" width="8" style="3" customWidth="1"/>
    <col min="11761" max="11761" width="12.875" style="3" customWidth="1"/>
    <col min="11762" max="11762" width="9.125" style="3" customWidth="1"/>
    <col min="11763" max="11763" width="7.875" style="3" customWidth="1"/>
    <col min="11764" max="11764" width="11.625" style="3" customWidth="1"/>
    <col min="11765" max="11765" width="6.625" style="3" customWidth="1"/>
    <col min="11766" max="11766" width="11.875" style="3" customWidth="1"/>
    <col min="11767" max="11767" width="8.75" style="3" customWidth="1"/>
    <col min="11768" max="11768" width="7.125" style="3" customWidth="1"/>
    <col min="11769" max="11769" width="5" style="3" customWidth="1"/>
    <col min="11770" max="11770" width="7.5" style="3" customWidth="1"/>
    <col min="11771" max="11773" width="8.25" style="3" customWidth="1"/>
    <col min="11774" max="11774" width="5.75" style="3" customWidth="1"/>
    <col min="11775" max="12014" width="9" style="3"/>
    <col min="12015" max="12015" width="18.125" style="3" customWidth="1"/>
    <col min="12016" max="12016" width="8" style="3" customWidth="1"/>
    <col min="12017" max="12017" width="12.875" style="3" customWidth="1"/>
    <col min="12018" max="12018" width="9.125" style="3" customWidth="1"/>
    <col min="12019" max="12019" width="7.875" style="3" customWidth="1"/>
    <col min="12020" max="12020" width="11.625" style="3" customWidth="1"/>
    <col min="12021" max="12021" width="6.625" style="3" customWidth="1"/>
    <col min="12022" max="12022" width="11.875" style="3" customWidth="1"/>
    <col min="12023" max="12023" width="8.75" style="3" customWidth="1"/>
    <col min="12024" max="12024" width="7.125" style="3" customWidth="1"/>
    <col min="12025" max="12025" width="5" style="3" customWidth="1"/>
    <col min="12026" max="12026" width="7.5" style="3" customWidth="1"/>
    <col min="12027" max="12029" width="8.25" style="3" customWidth="1"/>
    <col min="12030" max="12030" width="5.75" style="3" customWidth="1"/>
    <col min="12031" max="12270" width="9" style="3"/>
    <col min="12271" max="12271" width="18.125" style="3" customWidth="1"/>
    <col min="12272" max="12272" width="8" style="3" customWidth="1"/>
    <col min="12273" max="12273" width="12.875" style="3" customWidth="1"/>
    <col min="12274" max="12274" width="9.125" style="3" customWidth="1"/>
    <col min="12275" max="12275" width="7.875" style="3" customWidth="1"/>
    <col min="12276" max="12276" width="11.625" style="3" customWidth="1"/>
    <col min="12277" max="12277" width="6.625" style="3" customWidth="1"/>
    <col min="12278" max="12278" width="11.875" style="3" customWidth="1"/>
    <col min="12279" max="12279" width="8.75" style="3" customWidth="1"/>
    <col min="12280" max="12280" width="7.125" style="3" customWidth="1"/>
    <col min="12281" max="12281" width="5" style="3" customWidth="1"/>
    <col min="12282" max="12282" width="7.5" style="3" customWidth="1"/>
    <col min="12283" max="12285" width="8.25" style="3" customWidth="1"/>
    <col min="12286" max="12286" width="5.75" style="3" customWidth="1"/>
    <col min="12287" max="12526" width="9" style="3"/>
    <col min="12527" max="12527" width="18.125" style="3" customWidth="1"/>
    <col min="12528" max="12528" width="8" style="3" customWidth="1"/>
    <col min="12529" max="12529" width="12.875" style="3" customWidth="1"/>
    <col min="12530" max="12530" width="9.125" style="3" customWidth="1"/>
    <col min="12531" max="12531" width="7.875" style="3" customWidth="1"/>
    <col min="12532" max="12532" width="11.625" style="3" customWidth="1"/>
    <col min="12533" max="12533" width="6.625" style="3" customWidth="1"/>
    <col min="12534" max="12534" width="11.875" style="3" customWidth="1"/>
    <col min="12535" max="12535" width="8.75" style="3" customWidth="1"/>
    <col min="12536" max="12536" width="7.125" style="3" customWidth="1"/>
    <col min="12537" max="12537" width="5" style="3" customWidth="1"/>
    <col min="12538" max="12538" width="7.5" style="3" customWidth="1"/>
    <col min="12539" max="12541" width="8.25" style="3" customWidth="1"/>
    <col min="12542" max="12542" width="5.75" style="3" customWidth="1"/>
    <col min="12543" max="12782" width="9" style="3"/>
    <col min="12783" max="12783" width="18.125" style="3" customWidth="1"/>
    <col min="12784" max="12784" width="8" style="3" customWidth="1"/>
    <col min="12785" max="12785" width="12.875" style="3" customWidth="1"/>
    <col min="12786" max="12786" width="9.125" style="3" customWidth="1"/>
    <col min="12787" max="12787" width="7.875" style="3" customWidth="1"/>
    <col min="12788" max="12788" width="11.625" style="3" customWidth="1"/>
    <col min="12789" max="12789" width="6.625" style="3" customWidth="1"/>
    <col min="12790" max="12790" width="11.875" style="3" customWidth="1"/>
    <col min="12791" max="12791" width="8.75" style="3" customWidth="1"/>
    <col min="12792" max="12792" width="7.125" style="3" customWidth="1"/>
    <col min="12793" max="12793" width="5" style="3" customWidth="1"/>
    <col min="12794" max="12794" width="7.5" style="3" customWidth="1"/>
    <col min="12795" max="12797" width="8.25" style="3" customWidth="1"/>
    <col min="12798" max="12798" width="5.75" style="3" customWidth="1"/>
    <col min="12799" max="13038" width="9" style="3"/>
    <col min="13039" max="13039" width="18.125" style="3" customWidth="1"/>
    <col min="13040" max="13040" width="8" style="3" customWidth="1"/>
    <col min="13041" max="13041" width="12.875" style="3" customWidth="1"/>
    <col min="13042" max="13042" width="9.125" style="3" customWidth="1"/>
    <col min="13043" max="13043" width="7.875" style="3" customWidth="1"/>
    <col min="13044" max="13044" width="11.625" style="3" customWidth="1"/>
    <col min="13045" max="13045" width="6.625" style="3" customWidth="1"/>
    <col min="13046" max="13046" width="11.875" style="3" customWidth="1"/>
    <col min="13047" max="13047" width="8.75" style="3" customWidth="1"/>
    <col min="13048" max="13048" width="7.125" style="3" customWidth="1"/>
    <col min="13049" max="13049" width="5" style="3" customWidth="1"/>
    <col min="13050" max="13050" width="7.5" style="3" customWidth="1"/>
    <col min="13051" max="13053" width="8.25" style="3" customWidth="1"/>
    <col min="13054" max="13054" width="5.75" style="3" customWidth="1"/>
    <col min="13055" max="13294" width="9" style="3"/>
    <col min="13295" max="13295" width="18.125" style="3" customWidth="1"/>
    <col min="13296" max="13296" width="8" style="3" customWidth="1"/>
    <col min="13297" max="13297" width="12.875" style="3" customWidth="1"/>
    <col min="13298" max="13298" width="9.125" style="3" customWidth="1"/>
    <col min="13299" max="13299" width="7.875" style="3" customWidth="1"/>
    <col min="13300" max="13300" width="11.625" style="3" customWidth="1"/>
    <col min="13301" max="13301" width="6.625" style="3" customWidth="1"/>
    <col min="13302" max="13302" width="11.875" style="3" customWidth="1"/>
    <col min="13303" max="13303" width="8.75" style="3" customWidth="1"/>
    <col min="13304" max="13304" width="7.125" style="3" customWidth="1"/>
    <col min="13305" max="13305" width="5" style="3" customWidth="1"/>
    <col min="13306" max="13306" width="7.5" style="3" customWidth="1"/>
    <col min="13307" max="13309" width="8.25" style="3" customWidth="1"/>
    <col min="13310" max="13310" width="5.75" style="3" customWidth="1"/>
    <col min="13311" max="13550" width="9" style="3"/>
    <col min="13551" max="13551" width="18.125" style="3" customWidth="1"/>
    <col min="13552" max="13552" width="8" style="3" customWidth="1"/>
    <col min="13553" max="13553" width="12.875" style="3" customWidth="1"/>
    <col min="13554" max="13554" width="9.125" style="3" customWidth="1"/>
    <col min="13555" max="13555" width="7.875" style="3" customWidth="1"/>
    <col min="13556" max="13556" width="11.625" style="3" customWidth="1"/>
    <col min="13557" max="13557" width="6.625" style="3" customWidth="1"/>
    <col min="13558" max="13558" width="11.875" style="3" customWidth="1"/>
    <col min="13559" max="13559" width="8.75" style="3" customWidth="1"/>
    <col min="13560" max="13560" width="7.125" style="3" customWidth="1"/>
    <col min="13561" max="13561" width="5" style="3" customWidth="1"/>
    <col min="13562" max="13562" width="7.5" style="3" customWidth="1"/>
    <col min="13563" max="13565" width="8.25" style="3" customWidth="1"/>
    <col min="13566" max="13566" width="5.75" style="3" customWidth="1"/>
    <col min="13567" max="13806" width="9" style="3"/>
    <col min="13807" max="13807" width="18.125" style="3" customWidth="1"/>
    <col min="13808" max="13808" width="8" style="3" customWidth="1"/>
    <col min="13809" max="13809" width="12.875" style="3" customWidth="1"/>
    <col min="13810" max="13810" width="9.125" style="3" customWidth="1"/>
    <col min="13811" max="13811" width="7.875" style="3" customWidth="1"/>
    <col min="13812" max="13812" width="11.625" style="3" customWidth="1"/>
    <col min="13813" max="13813" width="6.625" style="3" customWidth="1"/>
    <col min="13814" max="13814" width="11.875" style="3" customWidth="1"/>
    <col min="13815" max="13815" width="8.75" style="3" customWidth="1"/>
    <col min="13816" max="13816" width="7.125" style="3" customWidth="1"/>
    <col min="13817" max="13817" width="5" style="3" customWidth="1"/>
    <col min="13818" max="13818" width="7.5" style="3" customWidth="1"/>
    <col min="13819" max="13821" width="8.25" style="3" customWidth="1"/>
    <col min="13822" max="13822" width="5.75" style="3" customWidth="1"/>
    <col min="13823" max="14062" width="9" style="3"/>
    <col min="14063" max="14063" width="18.125" style="3" customWidth="1"/>
    <col min="14064" max="14064" width="8" style="3" customWidth="1"/>
    <col min="14065" max="14065" width="12.875" style="3" customWidth="1"/>
    <col min="14066" max="14066" width="9.125" style="3" customWidth="1"/>
    <col min="14067" max="14067" width="7.875" style="3" customWidth="1"/>
    <col min="14068" max="14068" width="11.625" style="3" customWidth="1"/>
    <col min="14069" max="14069" width="6.625" style="3" customWidth="1"/>
    <col min="14070" max="14070" width="11.875" style="3" customWidth="1"/>
    <col min="14071" max="14071" width="8.75" style="3" customWidth="1"/>
    <col min="14072" max="14072" width="7.125" style="3" customWidth="1"/>
    <col min="14073" max="14073" width="5" style="3" customWidth="1"/>
    <col min="14074" max="14074" width="7.5" style="3" customWidth="1"/>
    <col min="14075" max="14077" width="8.25" style="3" customWidth="1"/>
    <col min="14078" max="14078" width="5.75" style="3" customWidth="1"/>
    <col min="14079" max="14318" width="9" style="3"/>
    <col min="14319" max="14319" width="18.125" style="3" customWidth="1"/>
    <col min="14320" max="14320" width="8" style="3" customWidth="1"/>
    <col min="14321" max="14321" width="12.875" style="3" customWidth="1"/>
    <col min="14322" max="14322" width="9.125" style="3" customWidth="1"/>
    <col min="14323" max="14323" width="7.875" style="3" customWidth="1"/>
    <col min="14324" max="14324" width="11.625" style="3" customWidth="1"/>
    <col min="14325" max="14325" width="6.625" style="3" customWidth="1"/>
    <col min="14326" max="14326" width="11.875" style="3" customWidth="1"/>
    <col min="14327" max="14327" width="8.75" style="3" customWidth="1"/>
    <col min="14328" max="14328" width="7.125" style="3" customWidth="1"/>
    <col min="14329" max="14329" width="5" style="3" customWidth="1"/>
    <col min="14330" max="14330" width="7.5" style="3" customWidth="1"/>
    <col min="14331" max="14333" width="8.25" style="3" customWidth="1"/>
    <col min="14334" max="14334" width="5.75" style="3" customWidth="1"/>
    <col min="14335" max="14574" width="9" style="3"/>
    <col min="14575" max="14575" width="18.125" style="3" customWidth="1"/>
    <col min="14576" max="14576" width="8" style="3" customWidth="1"/>
    <col min="14577" max="14577" width="12.875" style="3" customWidth="1"/>
    <col min="14578" max="14578" width="9.125" style="3" customWidth="1"/>
    <col min="14579" max="14579" width="7.875" style="3" customWidth="1"/>
    <col min="14580" max="14580" width="11.625" style="3" customWidth="1"/>
    <col min="14581" max="14581" width="6.625" style="3" customWidth="1"/>
    <col min="14582" max="14582" width="11.875" style="3" customWidth="1"/>
    <col min="14583" max="14583" width="8.75" style="3" customWidth="1"/>
    <col min="14584" max="14584" width="7.125" style="3" customWidth="1"/>
    <col min="14585" max="14585" width="5" style="3" customWidth="1"/>
    <col min="14586" max="14586" width="7.5" style="3" customWidth="1"/>
    <col min="14587" max="14589" width="8.25" style="3" customWidth="1"/>
    <col min="14590" max="14590" width="5.75" style="3" customWidth="1"/>
    <col min="14591" max="14830" width="9" style="3"/>
    <col min="14831" max="14831" width="18.125" style="3" customWidth="1"/>
    <col min="14832" max="14832" width="8" style="3" customWidth="1"/>
    <col min="14833" max="14833" width="12.875" style="3" customWidth="1"/>
    <col min="14834" max="14834" width="9.125" style="3" customWidth="1"/>
    <col min="14835" max="14835" width="7.875" style="3" customWidth="1"/>
    <col min="14836" max="14836" width="11.625" style="3" customWidth="1"/>
    <col min="14837" max="14837" width="6.625" style="3" customWidth="1"/>
    <col min="14838" max="14838" width="11.875" style="3" customWidth="1"/>
    <col min="14839" max="14839" width="8.75" style="3" customWidth="1"/>
    <col min="14840" max="14840" width="7.125" style="3" customWidth="1"/>
    <col min="14841" max="14841" width="5" style="3" customWidth="1"/>
    <col min="14842" max="14842" width="7.5" style="3" customWidth="1"/>
    <col min="14843" max="14845" width="8.25" style="3" customWidth="1"/>
    <col min="14846" max="14846" width="5.75" style="3" customWidth="1"/>
    <col min="14847" max="15086" width="9" style="3"/>
    <col min="15087" max="15087" width="18.125" style="3" customWidth="1"/>
    <col min="15088" max="15088" width="8" style="3" customWidth="1"/>
    <col min="15089" max="15089" width="12.875" style="3" customWidth="1"/>
    <col min="15090" max="15090" width="9.125" style="3" customWidth="1"/>
    <col min="15091" max="15091" width="7.875" style="3" customWidth="1"/>
    <col min="15092" max="15092" width="11.625" style="3" customWidth="1"/>
    <col min="15093" max="15093" width="6.625" style="3" customWidth="1"/>
    <col min="15094" max="15094" width="11.875" style="3" customWidth="1"/>
    <col min="15095" max="15095" width="8.75" style="3" customWidth="1"/>
    <col min="15096" max="15096" width="7.125" style="3" customWidth="1"/>
    <col min="15097" max="15097" width="5" style="3" customWidth="1"/>
    <col min="15098" max="15098" width="7.5" style="3" customWidth="1"/>
    <col min="15099" max="15101" width="8.25" style="3" customWidth="1"/>
    <col min="15102" max="15102" width="5.75" style="3" customWidth="1"/>
    <col min="15103" max="15342" width="9" style="3"/>
    <col min="15343" max="15343" width="18.125" style="3" customWidth="1"/>
    <col min="15344" max="15344" width="8" style="3" customWidth="1"/>
    <col min="15345" max="15345" width="12.875" style="3" customWidth="1"/>
    <col min="15346" max="15346" width="9.125" style="3" customWidth="1"/>
    <col min="15347" max="15347" width="7.875" style="3" customWidth="1"/>
    <col min="15348" max="15348" width="11.625" style="3" customWidth="1"/>
    <col min="15349" max="15349" width="6.625" style="3" customWidth="1"/>
    <col min="15350" max="15350" width="11.875" style="3" customWidth="1"/>
    <col min="15351" max="15351" width="8.75" style="3" customWidth="1"/>
    <col min="15352" max="15352" width="7.125" style="3" customWidth="1"/>
    <col min="15353" max="15353" width="5" style="3" customWidth="1"/>
    <col min="15354" max="15354" width="7.5" style="3" customWidth="1"/>
    <col min="15355" max="15357" width="8.25" style="3" customWidth="1"/>
    <col min="15358" max="15358" width="5.75" style="3" customWidth="1"/>
    <col min="15359" max="15598" width="9" style="3"/>
    <col min="15599" max="15599" width="18.125" style="3" customWidth="1"/>
    <col min="15600" max="15600" width="8" style="3" customWidth="1"/>
    <col min="15601" max="15601" width="12.875" style="3" customWidth="1"/>
    <col min="15602" max="15602" width="9.125" style="3" customWidth="1"/>
    <col min="15603" max="15603" width="7.875" style="3" customWidth="1"/>
    <col min="15604" max="15604" width="11.625" style="3" customWidth="1"/>
    <col min="15605" max="15605" width="6.625" style="3" customWidth="1"/>
    <col min="15606" max="15606" width="11.875" style="3" customWidth="1"/>
    <col min="15607" max="15607" width="8.75" style="3" customWidth="1"/>
    <col min="15608" max="15608" width="7.125" style="3" customWidth="1"/>
    <col min="15609" max="15609" width="5" style="3" customWidth="1"/>
    <col min="15610" max="15610" width="7.5" style="3" customWidth="1"/>
    <col min="15611" max="15613" width="8.25" style="3" customWidth="1"/>
    <col min="15614" max="15614" width="5.75" style="3" customWidth="1"/>
    <col min="15615" max="15854" width="9" style="3"/>
    <col min="15855" max="15855" width="18.125" style="3" customWidth="1"/>
    <col min="15856" max="15856" width="8" style="3" customWidth="1"/>
    <col min="15857" max="15857" width="12.875" style="3" customWidth="1"/>
    <col min="15858" max="15858" width="9.125" style="3" customWidth="1"/>
    <col min="15859" max="15859" width="7.875" style="3" customWidth="1"/>
    <col min="15860" max="15860" width="11.625" style="3" customWidth="1"/>
    <col min="15861" max="15861" width="6.625" style="3" customWidth="1"/>
    <col min="15862" max="15862" width="11.875" style="3" customWidth="1"/>
    <col min="15863" max="15863" width="8.75" style="3" customWidth="1"/>
    <col min="15864" max="15864" width="7.125" style="3" customWidth="1"/>
    <col min="15865" max="15865" width="5" style="3" customWidth="1"/>
    <col min="15866" max="15866" width="7.5" style="3" customWidth="1"/>
    <col min="15867" max="15869" width="8.25" style="3" customWidth="1"/>
    <col min="15870" max="15870" width="5.75" style="3" customWidth="1"/>
    <col min="15871" max="16110" width="9" style="3"/>
    <col min="16111" max="16111" width="18.125" style="3" customWidth="1"/>
    <col min="16112" max="16112" width="8" style="3" customWidth="1"/>
    <col min="16113" max="16113" width="12.875" style="3" customWidth="1"/>
    <col min="16114" max="16114" width="9.125" style="3" customWidth="1"/>
    <col min="16115" max="16115" width="7.875" style="3" customWidth="1"/>
    <col min="16116" max="16116" width="11.625" style="3" customWidth="1"/>
    <col min="16117" max="16117" width="6.625" style="3" customWidth="1"/>
    <col min="16118" max="16118" width="11.875" style="3" customWidth="1"/>
    <col min="16119" max="16119" width="8.75" style="3" customWidth="1"/>
    <col min="16120" max="16120" width="7.125" style="3" customWidth="1"/>
    <col min="16121" max="16121" width="5" style="3" customWidth="1"/>
    <col min="16122" max="16122" width="7.5" style="3" customWidth="1"/>
    <col min="16123" max="16125" width="8.25" style="3" customWidth="1"/>
    <col min="16126" max="16126" width="5.75" style="3" customWidth="1"/>
    <col min="16127" max="16384" width="9" style="3"/>
  </cols>
  <sheetData>
    <row r="1" spans="1:24" ht="41.25" customHeight="1" x14ac:dyDescent="0.3">
      <c r="A1" s="239" t="s">
        <v>438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</row>
    <row r="2" spans="1:24" s="4" customFormat="1" ht="24" customHeight="1" thickBot="1" x14ac:dyDescent="0.35">
      <c r="A2" s="273" t="s">
        <v>291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</row>
    <row r="3" spans="1:24" s="10" customFormat="1" ht="22.5" customHeight="1" x14ac:dyDescent="0.3">
      <c r="A3" s="274" t="s">
        <v>53</v>
      </c>
      <c r="B3" s="276" t="s">
        <v>8</v>
      </c>
      <c r="C3" s="276" t="s">
        <v>35</v>
      </c>
      <c r="D3" s="242" t="s">
        <v>51</v>
      </c>
      <c r="E3" s="242"/>
      <c r="F3" s="242"/>
      <c r="G3" s="242"/>
      <c r="H3" s="242" t="s">
        <v>37</v>
      </c>
      <c r="I3" s="242" t="s">
        <v>409</v>
      </c>
      <c r="J3" s="242" t="s">
        <v>152</v>
      </c>
      <c r="K3" s="242"/>
      <c r="L3" s="242" t="s">
        <v>38</v>
      </c>
      <c r="M3" s="242"/>
      <c r="N3" s="245" t="s">
        <v>2</v>
      </c>
      <c r="O3" s="247" t="s">
        <v>290</v>
      </c>
      <c r="P3" s="247"/>
      <c r="Q3" s="245" t="s">
        <v>408</v>
      </c>
      <c r="R3" s="292" t="s">
        <v>3</v>
      </c>
    </row>
    <row r="4" spans="1:24" s="10" customFormat="1" ht="22.5" customHeight="1" thickBot="1" x14ac:dyDescent="0.35">
      <c r="A4" s="275"/>
      <c r="B4" s="277"/>
      <c r="C4" s="277"/>
      <c r="D4" s="244" t="s">
        <v>40</v>
      </c>
      <c r="E4" s="244"/>
      <c r="F4" s="179" t="s">
        <v>41</v>
      </c>
      <c r="G4" s="179" t="s">
        <v>42</v>
      </c>
      <c r="H4" s="244"/>
      <c r="I4" s="244"/>
      <c r="J4" s="179" t="s">
        <v>153</v>
      </c>
      <c r="K4" s="180" t="s">
        <v>154</v>
      </c>
      <c r="L4" s="179" t="s">
        <v>38</v>
      </c>
      <c r="M4" s="179" t="s">
        <v>1</v>
      </c>
      <c r="N4" s="246"/>
      <c r="O4" s="181" t="s">
        <v>43</v>
      </c>
      <c r="P4" s="181" t="s">
        <v>44</v>
      </c>
      <c r="Q4" s="303"/>
      <c r="R4" s="293"/>
    </row>
    <row r="5" spans="1:24" s="10" customFormat="1" ht="22.5" customHeight="1" thickTop="1" x14ac:dyDescent="0.3">
      <c r="A5" s="116" t="s">
        <v>0</v>
      </c>
      <c r="B5" s="117"/>
      <c r="C5" s="117"/>
      <c r="D5" s="117"/>
      <c r="E5" s="118">
        <f>COUNTA(E6,E10,E14)</f>
        <v>3</v>
      </c>
      <c r="F5" s="91">
        <f>COUNTA(F6,F10,F14)</f>
        <v>3</v>
      </c>
      <c r="G5" s="117"/>
      <c r="H5" s="117"/>
      <c r="I5" s="195"/>
      <c r="J5" s="118">
        <f>J6+J10+J14</f>
        <v>8</v>
      </c>
      <c r="K5" s="94">
        <f>K6+K10+K14</f>
        <v>8500</v>
      </c>
      <c r="L5" s="89">
        <f>L6+L10+L14</f>
        <v>394</v>
      </c>
      <c r="M5" s="117"/>
      <c r="N5" s="163">
        <v>2000</v>
      </c>
      <c r="O5" s="89">
        <f>O6+O10+O14</f>
        <v>788000</v>
      </c>
      <c r="P5" s="89">
        <f>P6+P10+P14</f>
        <v>394000</v>
      </c>
      <c r="Q5" s="164"/>
      <c r="R5" s="121"/>
      <c r="T5" s="279" t="s">
        <v>442</v>
      </c>
      <c r="U5" s="280"/>
      <c r="V5" s="280"/>
      <c r="W5" s="280"/>
      <c r="X5" s="281"/>
    </row>
    <row r="6" spans="1:24" s="12" customFormat="1" ht="22.5" customHeight="1" x14ac:dyDescent="0.3">
      <c r="A6" s="186">
        <v>1</v>
      </c>
      <c r="B6" s="187" t="s">
        <v>5</v>
      </c>
      <c r="C6" s="187" t="s">
        <v>407</v>
      </c>
      <c r="D6" s="187" t="s">
        <v>45</v>
      </c>
      <c r="E6" s="187" t="s">
        <v>395</v>
      </c>
      <c r="F6" s="187" t="s">
        <v>47</v>
      </c>
      <c r="G6" s="187" t="s">
        <v>48</v>
      </c>
      <c r="H6" s="187"/>
      <c r="I6" s="187"/>
      <c r="J6" s="188">
        <f>COUNTA(J7:J9)</f>
        <v>3</v>
      </c>
      <c r="K6" s="189">
        <f>SUM(K7:K9)</f>
        <v>6000</v>
      </c>
      <c r="L6" s="189">
        <f>SUM(L7:L9)</f>
        <v>200</v>
      </c>
      <c r="M6" s="187" t="s">
        <v>394</v>
      </c>
      <c r="N6" s="189"/>
      <c r="O6" s="189">
        <f>SUM(O7:O9)</f>
        <v>400000</v>
      </c>
      <c r="P6" s="189">
        <f>SUM(P7:P9)</f>
        <v>200000</v>
      </c>
      <c r="Q6" s="189"/>
      <c r="R6" s="190" t="s">
        <v>49</v>
      </c>
      <c r="T6" s="145" t="s">
        <v>9</v>
      </c>
      <c r="U6" s="146" t="s">
        <v>16</v>
      </c>
      <c r="V6" s="146" t="s">
        <v>17</v>
      </c>
      <c r="W6" s="146" t="s">
        <v>54</v>
      </c>
      <c r="X6" s="147" t="s">
        <v>10</v>
      </c>
    </row>
    <row r="7" spans="1:24" s="12" customFormat="1" ht="22.5" customHeight="1" x14ac:dyDescent="0.3">
      <c r="A7" s="168"/>
      <c r="B7" s="38"/>
      <c r="C7" s="38"/>
      <c r="D7" s="38"/>
      <c r="E7" s="38"/>
      <c r="F7" s="38"/>
      <c r="G7" s="38"/>
      <c r="H7" s="38" t="s">
        <v>11</v>
      </c>
      <c r="I7" s="38" t="s">
        <v>398</v>
      </c>
      <c r="J7" s="38" t="s">
        <v>52</v>
      </c>
      <c r="K7" s="169">
        <v>2000</v>
      </c>
      <c r="L7" s="170">
        <f>ROUNDDOWN(K7*756000*0.0001/2000,0)</f>
        <v>75</v>
      </c>
      <c r="M7" s="38"/>
      <c r="N7" s="169">
        <v>2000</v>
      </c>
      <c r="O7" s="39">
        <f>L7*N7</f>
        <v>150000</v>
      </c>
      <c r="P7" s="39">
        <f>O7/2</f>
        <v>75000</v>
      </c>
      <c r="Q7" s="39" t="s">
        <v>157</v>
      </c>
      <c r="R7" s="129"/>
      <c r="T7" s="148" t="s">
        <v>24</v>
      </c>
      <c r="U7" s="149" t="s">
        <v>406</v>
      </c>
      <c r="V7" s="149" t="s">
        <v>404</v>
      </c>
      <c r="W7" s="150">
        <v>2000</v>
      </c>
      <c r="X7" s="151"/>
    </row>
    <row r="8" spans="1:24" s="12" customFormat="1" ht="22.5" customHeight="1" x14ac:dyDescent="0.3">
      <c r="A8" s="168"/>
      <c r="B8" s="38"/>
      <c r="C8" s="38"/>
      <c r="D8" s="38"/>
      <c r="E8" s="38"/>
      <c r="F8" s="38"/>
      <c r="G8" s="38"/>
      <c r="H8" s="38" t="s">
        <v>400</v>
      </c>
      <c r="I8" s="38" t="s">
        <v>403</v>
      </c>
      <c r="J8" s="38" t="s">
        <v>52</v>
      </c>
      <c r="K8" s="169">
        <v>2000</v>
      </c>
      <c r="L8" s="170">
        <f>ROUNDDOWN(K8*756000*0.0001/2000,0)</f>
        <v>75</v>
      </c>
      <c r="M8" s="38"/>
      <c r="N8" s="169">
        <v>2000</v>
      </c>
      <c r="O8" s="39">
        <f>L8*N8</f>
        <v>150000</v>
      </c>
      <c r="P8" s="39">
        <f>O8/2</f>
        <v>75000</v>
      </c>
      <c r="Q8" s="39" t="s">
        <v>397</v>
      </c>
      <c r="R8" s="129"/>
      <c r="T8" s="148" t="s">
        <v>24</v>
      </c>
      <c r="U8" s="149" t="s">
        <v>405</v>
      </c>
      <c r="V8" s="149" t="s">
        <v>404</v>
      </c>
      <c r="W8" s="150">
        <v>2000</v>
      </c>
      <c r="X8" s="151"/>
    </row>
    <row r="9" spans="1:24" s="12" customFormat="1" ht="22.5" customHeight="1" x14ac:dyDescent="0.3">
      <c r="A9" s="168"/>
      <c r="B9" s="38"/>
      <c r="C9" s="38"/>
      <c r="D9" s="38"/>
      <c r="E9" s="38"/>
      <c r="F9" s="38"/>
      <c r="G9" s="38"/>
      <c r="H9" s="38" t="s">
        <v>399</v>
      </c>
      <c r="I9" s="38" t="s">
        <v>403</v>
      </c>
      <c r="J9" s="38" t="s">
        <v>52</v>
      </c>
      <c r="K9" s="169">
        <v>2000</v>
      </c>
      <c r="L9" s="170">
        <f>ROUNDDOWN(K9*504000*0.0001/2000,0)</f>
        <v>50</v>
      </c>
      <c r="M9" s="38"/>
      <c r="N9" s="169">
        <v>2000</v>
      </c>
      <c r="O9" s="39">
        <f>L9*N9</f>
        <v>100000</v>
      </c>
      <c r="P9" s="39">
        <f>O9/2</f>
        <v>50000</v>
      </c>
      <c r="Q9" s="39" t="s">
        <v>397</v>
      </c>
      <c r="R9" s="129"/>
      <c r="T9" s="282" t="s">
        <v>402</v>
      </c>
      <c r="U9" s="283"/>
      <c r="V9" s="283"/>
      <c r="W9" s="283"/>
      <c r="X9" s="284"/>
    </row>
    <row r="10" spans="1:24" s="12" customFormat="1" ht="22.5" customHeight="1" x14ac:dyDescent="0.3">
      <c r="A10" s="191">
        <v>2</v>
      </c>
      <c r="B10" s="93" t="s">
        <v>5</v>
      </c>
      <c r="C10" s="93" t="s">
        <v>401</v>
      </c>
      <c r="D10" s="93" t="s">
        <v>45</v>
      </c>
      <c r="E10" s="93" t="s">
        <v>395</v>
      </c>
      <c r="F10" s="93" t="s">
        <v>47</v>
      </c>
      <c r="G10" s="93" t="s">
        <v>48</v>
      </c>
      <c r="H10" s="93" t="s">
        <v>156</v>
      </c>
      <c r="I10" s="93"/>
      <c r="J10" s="192">
        <f>COUNTA(J11:J13)</f>
        <v>3</v>
      </c>
      <c r="K10" s="193">
        <f>SUM(K11:K13)</f>
        <v>1500</v>
      </c>
      <c r="L10" s="193">
        <f>SUM(L11:L13)</f>
        <v>48</v>
      </c>
      <c r="M10" s="93" t="s">
        <v>394</v>
      </c>
      <c r="N10" s="193"/>
      <c r="O10" s="193">
        <f>SUM(O11:O13)</f>
        <v>96000</v>
      </c>
      <c r="P10" s="193">
        <f>SUM(P11:P13)</f>
        <v>48000</v>
      </c>
      <c r="Q10" s="193"/>
      <c r="R10" s="194" t="s">
        <v>49</v>
      </c>
      <c r="T10" s="282"/>
      <c r="U10" s="283"/>
      <c r="V10" s="283"/>
      <c r="W10" s="283"/>
      <c r="X10" s="284"/>
    </row>
    <row r="11" spans="1:24" s="12" customFormat="1" ht="22.5" customHeight="1" x14ac:dyDescent="0.3">
      <c r="A11" s="126"/>
      <c r="B11" s="6"/>
      <c r="C11" s="6"/>
      <c r="D11" s="6"/>
      <c r="E11" s="6"/>
      <c r="F11" s="6"/>
      <c r="G11" s="6"/>
      <c r="H11" s="38" t="s">
        <v>11</v>
      </c>
      <c r="I11" s="38" t="s">
        <v>390</v>
      </c>
      <c r="J11" s="38" t="s">
        <v>475</v>
      </c>
      <c r="K11" s="169">
        <v>500</v>
      </c>
      <c r="L11" s="170">
        <f>ROUNDDOWN(K11*756000*0.0001/2000,0)</f>
        <v>18</v>
      </c>
      <c r="M11" s="38"/>
      <c r="N11" s="169">
        <v>2000</v>
      </c>
      <c r="O11" s="39">
        <f>L11*N11</f>
        <v>36000</v>
      </c>
      <c r="P11" s="39">
        <f>O11/2</f>
        <v>18000</v>
      </c>
      <c r="Q11" s="39" t="s">
        <v>397</v>
      </c>
      <c r="R11" s="135"/>
      <c r="T11" s="282"/>
      <c r="U11" s="283"/>
      <c r="V11" s="283"/>
      <c r="W11" s="283"/>
      <c r="X11" s="284"/>
    </row>
    <row r="12" spans="1:24" s="12" customFormat="1" ht="22.5" customHeight="1" x14ac:dyDescent="0.3">
      <c r="A12" s="126"/>
      <c r="B12" s="6"/>
      <c r="C12" s="6"/>
      <c r="D12" s="6"/>
      <c r="E12" s="6"/>
      <c r="F12" s="6"/>
      <c r="G12" s="6"/>
      <c r="H12" s="38" t="s">
        <v>400</v>
      </c>
      <c r="I12" s="38" t="s">
        <v>390</v>
      </c>
      <c r="J12" s="38" t="s">
        <v>475</v>
      </c>
      <c r="K12" s="169">
        <v>500</v>
      </c>
      <c r="L12" s="170">
        <f>ROUNDDOWN(K12*756000*0.0001/2000,0)</f>
        <v>18</v>
      </c>
      <c r="M12" s="38"/>
      <c r="N12" s="169">
        <v>2000</v>
      </c>
      <c r="O12" s="39">
        <f>L12*N12</f>
        <v>36000</v>
      </c>
      <c r="P12" s="39">
        <f>O12/2</f>
        <v>18000</v>
      </c>
      <c r="Q12" s="39" t="s">
        <v>397</v>
      </c>
      <c r="R12" s="135"/>
      <c r="T12" s="282"/>
      <c r="U12" s="283"/>
      <c r="V12" s="283"/>
      <c r="W12" s="283"/>
      <c r="X12" s="284"/>
    </row>
    <row r="13" spans="1:24" s="12" customFormat="1" ht="22.5" customHeight="1" x14ac:dyDescent="0.3">
      <c r="A13" s="126"/>
      <c r="B13" s="6"/>
      <c r="C13" s="6"/>
      <c r="D13" s="6"/>
      <c r="E13" s="6"/>
      <c r="F13" s="6"/>
      <c r="G13" s="6"/>
      <c r="H13" s="38" t="s">
        <v>399</v>
      </c>
      <c r="I13" s="38" t="s">
        <v>398</v>
      </c>
      <c r="J13" s="38" t="s">
        <v>50</v>
      </c>
      <c r="K13" s="169">
        <v>500</v>
      </c>
      <c r="L13" s="170">
        <f>ROUNDDOWN(K13*504000*0.0001/2000,0)</f>
        <v>12</v>
      </c>
      <c r="M13" s="38"/>
      <c r="N13" s="169">
        <v>2000</v>
      </c>
      <c r="O13" s="39">
        <f>L13*N13</f>
        <v>24000</v>
      </c>
      <c r="P13" s="39">
        <f>O13/2</f>
        <v>12000</v>
      </c>
      <c r="Q13" s="39" t="s">
        <v>397</v>
      </c>
      <c r="R13" s="135"/>
    </row>
    <row r="14" spans="1:24" s="12" customFormat="1" ht="22.5" customHeight="1" x14ac:dyDescent="0.3">
      <c r="A14" s="191">
        <v>3</v>
      </c>
      <c r="B14" s="93" t="s">
        <v>5</v>
      </c>
      <c r="C14" s="93" t="s">
        <v>396</v>
      </c>
      <c r="D14" s="93" t="s">
        <v>45</v>
      </c>
      <c r="E14" s="93" t="s">
        <v>395</v>
      </c>
      <c r="F14" s="93" t="s">
        <v>47</v>
      </c>
      <c r="G14" s="93" t="s">
        <v>48</v>
      </c>
      <c r="H14" s="93" t="s">
        <v>156</v>
      </c>
      <c r="I14" s="93"/>
      <c r="J14" s="192">
        <f>COUNTA(J15:J16)</f>
        <v>2</v>
      </c>
      <c r="K14" s="193">
        <f>SUM(K15:K16)</f>
        <v>1000</v>
      </c>
      <c r="L14" s="193">
        <f>SUM(L15:L16)</f>
        <v>146</v>
      </c>
      <c r="M14" s="93" t="s">
        <v>394</v>
      </c>
      <c r="N14" s="193"/>
      <c r="O14" s="193">
        <f>SUM(O15:O16)</f>
        <v>292000</v>
      </c>
      <c r="P14" s="193">
        <f>SUM(P15:P16)</f>
        <v>146000</v>
      </c>
      <c r="Q14" s="193"/>
      <c r="R14" s="194" t="s">
        <v>49</v>
      </c>
    </row>
    <row r="15" spans="1:24" s="12" customFormat="1" ht="22.5" customHeight="1" x14ac:dyDescent="0.3">
      <c r="A15" s="126"/>
      <c r="B15" s="6"/>
      <c r="C15" s="6"/>
      <c r="D15" s="6"/>
      <c r="E15" s="6"/>
      <c r="F15" s="6"/>
      <c r="G15" s="6"/>
      <c r="H15" s="38" t="s">
        <v>393</v>
      </c>
      <c r="I15" s="38" t="s">
        <v>392</v>
      </c>
      <c r="J15" s="38" t="s">
        <v>50</v>
      </c>
      <c r="K15" s="169">
        <v>500</v>
      </c>
      <c r="L15" s="170">
        <f>ROUNDDOWN(K15*4750000*0.0001/2000,0)</f>
        <v>118</v>
      </c>
      <c r="M15" s="38"/>
      <c r="N15" s="169">
        <v>2000</v>
      </c>
      <c r="O15" s="39">
        <f>L15*N15</f>
        <v>236000</v>
      </c>
      <c r="P15" s="39">
        <f>O15/2</f>
        <v>118000</v>
      </c>
      <c r="Q15" s="39" t="s">
        <v>157</v>
      </c>
      <c r="R15" s="135"/>
    </row>
    <row r="16" spans="1:24" s="12" customFormat="1" ht="22.5" customHeight="1" x14ac:dyDescent="0.3">
      <c r="A16" s="126"/>
      <c r="B16" s="6"/>
      <c r="C16" s="6"/>
      <c r="D16" s="6"/>
      <c r="E16" s="6"/>
      <c r="F16" s="6"/>
      <c r="G16" s="6"/>
      <c r="H16" s="38" t="s">
        <v>391</v>
      </c>
      <c r="I16" s="38" t="s">
        <v>390</v>
      </c>
      <c r="J16" s="38" t="s">
        <v>475</v>
      </c>
      <c r="K16" s="169">
        <v>500</v>
      </c>
      <c r="L16" s="170">
        <f>ROUNDDOWN(K16*1150000*0.0001/2000,0)</f>
        <v>28</v>
      </c>
      <c r="M16" s="38"/>
      <c r="N16" s="169">
        <v>2000</v>
      </c>
      <c r="O16" s="39">
        <f>L16*N16</f>
        <v>56000</v>
      </c>
      <c r="P16" s="39">
        <f>O16/2</f>
        <v>28000</v>
      </c>
      <c r="Q16" s="39" t="s">
        <v>157</v>
      </c>
      <c r="R16" s="135"/>
    </row>
    <row r="17" spans="1:24" s="12" customFormat="1" ht="22.5" customHeight="1" thickBot="1" x14ac:dyDescent="0.35">
      <c r="A17" s="136"/>
      <c r="B17" s="26"/>
      <c r="C17" s="26"/>
      <c r="D17" s="26"/>
      <c r="E17" s="25"/>
      <c r="F17" s="26"/>
      <c r="G17" s="26"/>
      <c r="H17" s="26"/>
      <c r="I17" s="26"/>
      <c r="J17" s="26"/>
      <c r="K17" s="183"/>
      <c r="L17" s="26"/>
      <c r="M17" s="26"/>
      <c r="N17" s="184"/>
      <c r="O17" s="27"/>
      <c r="P17" s="27"/>
      <c r="Q17" s="27"/>
      <c r="R17" s="140"/>
      <c r="S17" s="14"/>
      <c r="T17" s="14"/>
      <c r="U17" s="14"/>
      <c r="V17" s="14"/>
      <c r="W17" s="14"/>
      <c r="X17" s="14"/>
    </row>
    <row r="18" spans="1:24" s="4" customFormat="1" ht="22.5" customHeight="1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33"/>
      <c r="L18" s="12"/>
      <c r="M18" s="12"/>
      <c r="N18" s="141"/>
      <c r="O18" s="15"/>
      <c r="P18" s="15"/>
      <c r="Q18" s="15"/>
      <c r="R18" s="12"/>
      <c r="S18" s="3"/>
      <c r="T18" s="3"/>
      <c r="U18" s="3"/>
      <c r="V18" s="3"/>
      <c r="W18" s="3"/>
      <c r="X18" s="3"/>
    </row>
    <row r="19" spans="1:24" s="10" customFormat="1" ht="22.5" customHeight="1" x14ac:dyDescent="0.3">
      <c r="A19" s="13" t="s">
        <v>389</v>
      </c>
      <c r="B19" s="13"/>
      <c r="C19" s="13"/>
      <c r="D19" s="13"/>
      <c r="E19" s="13"/>
      <c r="F19" s="13"/>
      <c r="G19" s="13"/>
      <c r="H19" s="13"/>
      <c r="I19" s="13"/>
      <c r="J19" s="13"/>
      <c r="K19" s="32"/>
      <c r="L19" s="13"/>
      <c r="M19" s="13"/>
      <c r="N19" s="142"/>
      <c r="O19" s="16"/>
      <c r="P19" s="16"/>
      <c r="Q19" s="16"/>
      <c r="R19" s="13"/>
      <c r="S19" s="3"/>
      <c r="T19" s="3"/>
      <c r="U19" s="3"/>
      <c r="V19" s="3"/>
      <c r="W19" s="3"/>
      <c r="X19" s="3"/>
    </row>
    <row r="20" spans="1:24" s="10" customFormat="1" ht="22.5" customHeight="1" x14ac:dyDescent="0.3">
      <c r="A20" s="185" t="s">
        <v>388</v>
      </c>
      <c r="B20" s="13"/>
      <c r="C20" s="13"/>
      <c r="D20" s="13"/>
      <c r="E20" s="13"/>
      <c r="F20" s="13"/>
      <c r="G20" s="13"/>
      <c r="H20" s="13"/>
      <c r="I20" s="13"/>
      <c r="J20" s="13"/>
      <c r="K20" s="32"/>
      <c r="L20" s="13"/>
      <c r="M20" s="13"/>
      <c r="N20" s="142"/>
      <c r="O20" s="16"/>
      <c r="P20" s="16"/>
      <c r="Q20" s="16"/>
      <c r="R20" s="13"/>
    </row>
    <row r="21" spans="1:24" s="10" customFormat="1" ht="22.5" customHeight="1" x14ac:dyDescent="0.3">
      <c r="A21" s="143" t="s">
        <v>387</v>
      </c>
      <c r="B21" s="13"/>
      <c r="C21" s="13"/>
      <c r="D21" s="13"/>
      <c r="E21" s="13"/>
      <c r="F21" s="13"/>
      <c r="G21" s="13"/>
      <c r="H21" s="13"/>
      <c r="I21" s="13"/>
      <c r="J21" s="13"/>
      <c r="K21" s="32"/>
      <c r="L21" s="13"/>
      <c r="M21" s="13"/>
      <c r="N21" s="142"/>
      <c r="O21" s="16"/>
      <c r="P21" s="16"/>
      <c r="Q21" s="16"/>
      <c r="R21" s="13"/>
    </row>
    <row r="22" spans="1:24" ht="22.5" customHeight="1" x14ac:dyDescent="0.3">
      <c r="A22" s="13" t="s">
        <v>386</v>
      </c>
    </row>
    <row r="23" spans="1:24" ht="22.5" customHeight="1" x14ac:dyDescent="0.3">
      <c r="A23" s="13" t="s">
        <v>385</v>
      </c>
    </row>
    <row r="24" spans="1:24" ht="22.5" customHeight="1" x14ac:dyDescent="0.3">
      <c r="A24" s="13" t="s">
        <v>384</v>
      </c>
    </row>
    <row r="25" spans="1:24" ht="22.5" customHeight="1" x14ac:dyDescent="0.3">
      <c r="A25" s="13" t="s">
        <v>383</v>
      </c>
    </row>
    <row r="26" spans="1:24" ht="22.5" customHeight="1" x14ac:dyDescent="0.3">
      <c r="A26" s="143" t="s">
        <v>382</v>
      </c>
    </row>
    <row r="27" spans="1:24" ht="22.5" customHeight="1" x14ac:dyDescent="0.3">
      <c r="A27" s="143" t="s">
        <v>468</v>
      </c>
    </row>
    <row r="28" spans="1:24" x14ac:dyDescent="0.3">
      <c r="A28" s="13" t="s">
        <v>381</v>
      </c>
    </row>
  </sheetData>
  <autoFilter ref="A4:R4">
    <filterColumn colId="3" showButton="0"/>
  </autoFilter>
  <mergeCells count="17">
    <mergeCell ref="T9:X12"/>
    <mergeCell ref="N3:N4"/>
    <mergeCell ref="O3:P3"/>
    <mergeCell ref="Q3:Q4"/>
    <mergeCell ref="R3:R4"/>
    <mergeCell ref="D4:E4"/>
    <mergeCell ref="T5:X5"/>
    <mergeCell ref="A1:R1"/>
    <mergeCell ref="A2:R2"/>
    <mergeCell ref="A3:A4"/>
    <mergeCell ref="B3:B4"/>
    <mergeCell ref="C3:C4"/>
    <mergeCell ref="D3:G3"/>
    <mergeCell ref="H3:H4"/>
    <mergeCell ref="I3:I4"/>
    <mergeCell ref="J3:K3"/>
    <mergeCell ref="L3:M3"/>
  </mergeCells>
  <phoneticPr fontId="1" type="noConversion"/>
  <printOptions horizontalCentered="1"/>
  <pageMargins left="0.39370078740157483" right="0.39370078740157483" top="0.74803149606299213" bottom="0.39370078740157483" header="0.31496062992125984" footer="0.31496062992125984"/>
  <pageSetup paperSize="9" scale="6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이름이 지정된 범위</vt:lpstr>
      </vt:variant>
      <vt:variant>
        <vt:i4>11</vt:i4>
      </vt:variant>
    </vt:vector>
  </HeadingPairs>
  <TitlesOfParts>
    <vt:vector size="22" baseType="lpstr">
      <vt:lpstr>유의사항(공통)</vt:lpstr>
      <vt:lpstr>사업별 요령</vt:lpstr>
      <vt:lpstr>1.가공장비</vt:lpstr>
      <vt:lpstr>2.포장재</vt:lpstr>
      <vt:lpstr>사업요령(저장, 생산, 비료)</vt:lpstr>
      <vt:lpstr>3.저장건조시설</vt:lpstr>
      <vt:lpstr>4.생산단지(소액)</vt:lpstr>
      <vt:lpstr>5.생산기반조성</vt:lpstr>
      <vt:lpstr>6.비료</vt:lpstr>
      <vt:lpstr>7.유통기반</vt:lpstr>
      <vt:lpstr>8.백두대간</vt:lpstr>
      <vt:lpstr>'1.가공장비'!Print_Area</vt:lpstr>
      <vt:lpstr>'2.포장재'!Print_Area</vt:lpstr>
      <vt:lpstr>'3.저장건조시설'!Print_Area</vt:lpstr>
      <vt:lpstr>'4.생산단지(소액)'!Print_Area</vt:lpstr>
      <vt:lpstr>'5.생산기반조성'!Print_Area</vt:lpstr>
      <vt:lpstr>'6.비료'!Print_Area</vt:lpstr>
      <vt:lpstr>'7.유통기반'!Print_Area</vt:lpstr>
      <vt:lpstr>'8.백두대간'!Print_Area</vt:lpstr>
      <vt:lpstr>'사업별 요령'!Print_Area</vt:lpstr>
      <vt:lpstr>'사업요령(저장, 생산, 비료)'!Print_Area</vt:lpstr>
      <vt:lpstr>'유의사항(공통)'!Print_Area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2020-01-07T06:59:18Z</cp:lastPrinted>
  <dcterms:created xsi:type="dcterms:W3CDTF">2016-09-12T01:00:45Z</dcterms:created>
  <dcterms:modified xsi:type="dcterms:W3CDTF">2022-02-09T07:39:32Z</dcterms:modified>
</cp:coreProperties>
</file>